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2120" windowHeight="7875" tabRatio="728" activeTab="4"/>
  </bookViews>
  <sheets>
    <sheet name="1" sheetId="1" r:id="rId1"/>
    <sheet name="2" sheetId="2" r:id="rId2"/>
    <sheet name="3" sheetId="17" r:id="rId3"/>
    <sheet name="4" sheetId="15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24" r:id="rId10"/>
    <sheet name="11" sheetId="51" r:id="rId11"/>
    <sheet name="12" sheetId="50" r:id="rId12"/>
    <sheet name="13" sheetId="45" r:id="rId13"/>
    <sheet name="14" sheetId="46" r:id="rId14"/>
    <sheet name="15" sheetId="48" r:id="rId15"/>
    <sheet name="16" sheetId="49" r:id="rId16"/>
  </sheets>
  <definedNames>
    <definedName name="_Toc105952697" localSheetId="6">'7'!#REF!</definedName>
    <definedName name="_Toc105952698" localSheetId="6">'7'!#REF!</definedName>
    <definedName name="_xlnm.Print_Area" localSheetId="9">'10'!$A$1:$I$74</definedName>
    <definedName name="_xlnm.Print_Area" localSheetId="12">'13'!$A$1:$H$74</definedName>
    <definedName name="_xlnm.Print_Area" localSheetId="13">'14'!$A$1:$I$75</definedName>
    <definedName name="_xlnm.Print_Area" localSheetId="3">'4'!$A$1:$C$15</definedName>
    <definedName name="_xlnm.Print_Area" localSheetId="4">'5'!$A$1:$E$67</definedName>
    <definedName name="_xlnm.Print_Area" localSheetId="6">'7'!$A$1:$D$68</definedName>
    <definedName name="_xlnm.Print_Area" localSheetId="7">'8'!$A$1:$E$68</definedName>
    <definedName name="_xlnm.Print_Area" localSheetId="8">'9'!$A$1:$H$100</definedName>
    <definedName name="_xlnm.Print_Area">#REF!</definedName>
    <definedName name="п" localSheetId="13">#REF!</definedName>
    <definedName name="п">#REF!</definedName>
  </definedNames>
  <calcPr calcId="114210"/>
</workbook>
</file>

<file path=xl/calcChain.xml><?xml version="1.0" encoding="utf-8"?>
<calcChain xmlns="http://schemas.openxmlformats.org/spreadsheetml/2006/main">
  <c r="F42" i="19"/>
  <c r="F41"/>
  <c r="F51"/>
  <c r="F52"/>
  <c r="E42"/>
  <c r="F43"/>
  <c r="E43"/>
  <c r="D43"/>
  <c r="F47"/>
  <c r="E47"/>
  <c r="D47"/>
  <c r="E54" i="18"/>
  <c r="E59"/>
  <c r="D59"/>
  <c r="E53"/>
  <c r="E45" i="30"/>
  <c r="D45"/>
  <c r="H12" i="23"/>
  <c r="H13"/>
  <c r="D19" i="50"/>
  <c r="C19"/>
  <c r="C17" i="51"/>
  <c r="D9" i="49"/>
  <c r="C9"/>
  <c r="C9" i="48"/>
  <c r="H55" i="23"/>
  <c r="H56"/>
  <c r="H54"/>
  <c r="H57"/>
  <c r="H59"/>
  <c r="H53"/>
  <c r="H52"/>
  <c r="H51"/>
  <c r="H60" i="45"/>
  <c r="H59"/>
  <c r="H71"/>
  <c r="H70"/>
  <c r="H69"/>
  <c r="H69" i="24"/>
  <c r="H70"/>
  <c r="H71"/>
  <c r="H42"/>
  <c r="H41"/>
  <c r="H40"/>
  <c r="D26" i="30"/>
  <c r="D24"/>
  <c r="H38" i="24"/>
  <c r="H37"/>
  <c r="H36"/>
  <c r="D21" i="30"/>
  <c r="D18"/>
  <c r="H32" i="24"/>
  <c r="H31"/>
  <c r="H30"/>
  <c r="H46"/>
  <c r="H45"/>
  <c r="H50"/>
  <c r="H49"/>
  <c r="H48"/>
  <c r="D34" i="30"/>
  <c r="H12" i="24"/>
  <c r="H13"/>
  <c r="H18"/>
  <c r="H19"/>
  <c r="H17"/>
  <c r="H21"/>
  <c r="H22"/>
  <c r="H23"/>
  <c r="H24"/>
  <c r="H25"/>
  <c r="H55"/>
  <c r="H56"/>
  <c r="H54"/>
  <c r="H58"/>
  <c r="H57"/>
  <c r="H64"/>
  <c r="H63"/>
  <c r="H62"/>
  <c r="H61"/>
  <c r="H72"/>
  <c r="I29" i="46"/>
  <c r="H29"/>
  <c r="G39" i="24"/>
  <c r="G38"/>
  <c r="G37"/>
  <c r="G36"/>
  <c r="I39"/>
  <c r="I38"/>
  <c r="I37"/>
  <c r="I36"/>
  <c r="E21" i="30"/>
  <c r="E18"/>
  <c r="H31" i="46"/>
  <c r="H59" i="24"/>
  <c r="H53"/>
  <c r="H52"/>
  <c r="H51"/>
  <c r="D49" i="30"/>
  <c r="D48"/>
  <c r="D67"/>
  <c r="G43" i="24"/>
  <c r="G42"/>
  <c r="G41"/>
  <c r="I43"/>
  <c r="I42"/>
  <c r="I41"/>
  <c r="I40"/>
  <c r="E26" i="30"/>
  <c r="E24"/>
  <c r="H10" i="46"/>
  <c r="H9"/>
  <c r="H8"/>
  <c r="H71"/>
  <c r="H70"/>
  <c r="H69"/>
  <c r="H12"/>
  <c r="H18"/>
  <c r="H17"/>
  <c r="H16"/>
  <c r="H21"/>
  <c r="H20"/>
  <c r="H26"/>
  <c r="H36"/>
  <c r="H35"/>
  <c r="H34"/>
  <c r="H33"/>
  <c r="H44"/>
  <c r="H43"/>
  <c r="H42"/>
  <c r="H41"/>
  <c r="H50"/>
  <c r="H53"/>
  <c r="H60"/>
  <c r="H59"/>
  <c r="H28" i="24"/>
  <c r="H27"/>
  <c r="H26"/>
  <c r="H65" i="46"/>
  <c r="H64"/>
  <c r="H63"/>
  <c r="H62"/>
  <c r="E20" i="18"/>
  <c r="G18" i="23"/>
  <c r="G19"/>
  <c r="G17"/>
  <c r="G21"/>
  <c r="G22"/>
  <c r="G23"/>
  <c r="G24"/>
  <c r="G28"/>
  <c r="G27"/>
  <c r="G26"/>
  <c r="C13" i="20"/>
  <c r="G33" i="23"/>
  <c r="G34"/>
  <c r="G32"/>
  <c r="G35"/>
  <c r="G31"/>
  <c r="G30"/>
  <c r="G29"/>
  <c r="C16" i="20"/>
  <c r="C15"/>
  <c r="G39" i="23"/>
  <c r="G38"/>
  <c r="G37"/>
  <c r="G36"/>
  <c r="C21" i="20"/>
  <c r="C18"/>
  <c r="G43" i="23"/>
  <c r="G42"/>
  <c r="G41"/>
  <c r="G50"/>
  <c r="G49"/>
  <c r="G48"/>
  <c r="C35" i="20"/>
  <c r="G47" i="23"/>
  <c r="G46"/>
  <c r="G45"/>
  <c r="G55"/>
  <c r="G56"/>
  <c r="G54"/>
  <c r="G58"/>
  <c r="G57"/>
  <c r="G60"/>
  <c r="G59"/>
  <c r="G64"/>
  <c r="G63"/>
  <c r="G62"/>
  <c r="G61"/>
  <c r="C49" i="20"/>
  <c r="C48"/>
  <c r="G69" i="23"/>
  <c r="G70"/>
  <c r="G68"/>
  <c r="G71"/>
  <c r="G67"/>
  <c r="G66"/>
  <c r="G65"/>
  <c r="C56" i="20"/>
  <c r="C54"/>
  <c r="I60" i="46"/>
  <c r="I59"/>
  <c r="I28" i="24"/>
  <c r="I27"/>
  <c r="I26"/>
  <c r="G28"/>
  <c r="G27"/>
  <c r="G26"/>
  <c r="I50"/>
  <c r="I49"/>
  <c r="I48"/>
  <c r="E35" i="30"/>
  <c r="I47" i="24"/>
  <c r="E34" i="30"/>
  <c r="E32"/>
  <c r="C33"/>
  <c r="D33"/>
  <c r="I46" i="24"/>
  <c r="E33" i="30"/>
  <c r="I72" i="24"/>
  <c r="E67" i="30"/>
  <c r="I69" i="24"/>
  <c r="I70"/>
  <c r="I71"/>
  <c r="I64"/>
  <c r="I63"/>
  <c r="I62"/>
  <c r="I26" i="46"/>
  <c r="I54" i="24"/>
  <c r="I58"/>
  <c r="I57"/>
  <c r="I59"/>
  <c r="I53"/>
  <c r="I52"/>
  <c r="I51"/>
  <c r="I31" i="46"/>
  <c r="I33" i="24"/>
  <c r="I34"/>
  <c r="I32"/>
  <c r="I35"/>
  <c r="I18"/>
  <c r="I19"/>
  <c r="I17"/>
  <c r="I21"/>
  <c r="I22"/>
  <c r="I23"/>
  <c r="I24"/>
  <c r="I25"/>
  <c r="I12"/>
  <c r="I13"/>
  <c r="H22" i="23"/>
  <c r="H21"/>
  <c r="H50" i="45"/>
  <c r="H53"/>
  <c r="H49"/>
  <c r="H48"/>
  <c r="H47"/>
  <c r="H18" i="23"/>
  <c r="H19"/>
  <c r="H17"/>
  <c r="H23"/>
  <c r="H24"/>
  <c r="H25"/>
  <c r="I60" i="24"/>
  <c r="H60"/>
  <c r="I55"/>
  <c r="I53" i="46"/>
  <c r="I50"/>
  <c r="G60" i="45"/>
  <c r="G59"/>
  <c r="I45" i="24"/>
  <c r="I44"/>
  <c r="G18"/>
  <c r="G19"/>
  <c r="G17"/>
  <c r="G21"/>
  <c r="G22"/>
  <c r="G23"/>
  <c r="G24"/>
  <c r="G33"/>
  <c r="G34"/>
  <c r="G32"/>
  <c r="G35"/>
  <c r="G31"/>
  <c r="G30"/>
  <c r="G29"/>
  <c r="G47"/>
  <c r="G46"/>
  <c r="G45"/>
  <c r="G50"/>
  <c r="G49"/>
  <c r="G48"/>
  <c r="G55"/>
  <c r="G56"/>
  <c r="G54"/>
  <c r="G58"/>
  <c r="G57"/>
  <c r="G60"/>
  <c r="G59"/>
  <c r="G64"/>
  <c r="G63"/>
  <c r="G62"/>
  <c r="G61"/>
  <c r="G69"/>
  <c r="G70"/>
  <c r="G68"/>
  <c r="G71"/>
  <c r="G67"/>
  <c r="G66"/>
  <c r="G65"/>
  <c r="G72"/>
  <c r="I10" i="46"/>
  <c r="I9"/>
  <c r="I8"/>
  <c r="I12"/>
  <c r="I18"/>
  <c r="I17"/>
  <c r="I16"/>
  <c r="I21"/>
  <c r="I20"/>
  <c r="I25"/>
  <c r="I24"/>
  <c r="I23"/>
  <c r="I36"/>
  <c r="I35"/>
  <c r="I34"/>
  <c r="I33"/>
  <c r="I44"/>
  <c r="I43"/>
  <c r="I42"/>
  <c r="I41"/>
  <c r="I65"/>
  <c r="I64"/>
  <c r="I63"/>
  <c r="I62"/>
  <c r="I71"/>
  <c r="I70"/>
  <c r="I69"/>
  <c r="I14"/>
  <c r="I13"/>
  <c r="H14"/>
  <c r="H13"/>
  <c r="F18" i="19"/>
  <c r="F16"/>
  <c r="F21"/>
  <c r="F14"/>
  <c r="F12"/>
  <c r="F11"/>
  <c r="F9"/>
  <c r="F8"/>
  <c r="E18"/>
  <c r="E16"/>
  <c r="E21"/>
  <c r="E14"/>
  <c r="E12"/>
  <c r="E11"/>
  <c r="E9"/>
  <c r="E8"/>
  <c r="E7"/>
  <c r="E6"/>
  <c r="E51"/>
  <c r="F24"/>
  <c r="F27"/>
  <c r="F29"/>
  <c r="E24"/>
  <c r="E27"/>
  <c r="E29"/>
  <c r="E23"/>
  <c r="E41"/>
  <c r="D9"/>
  <c r="D8"/>
  <c r="D12"/>
  <c r="D14"/>
  <c r="D11"/>
  <c r="D18"/>
  <c r="D16"/>
  <c r="D21"/>
  <c r="D24"/>
  <c r="D27"/>
  <c r="D29"/>
  <c r="D42"/>
  <c r="D41"/>
  <c r="G71" i="46"/>
  <c r="G70"/>
  <c r="G69"/>
  <c r="G68"/>
  <c r="G67"/>
  <c r="G36"/>
  <c r="G35"/>
  <c r="G34"/>
  <c r="G33"/>
  <c r="G29"/>
  <c r="G26"/>
  <c r="G25"/>
  <c r="G24"/>
  <c r="G23"/>
  <c r="G21"/>
  <c r="G20"/>
  <c r="G18"/>
  <c r="G17"/>
  <c r="G16"/>
  <c r="G14"/>
  <c r="G13"/>
  <c r="G12"/>
  <c r="G10"/>
  <c r="G9"/>
  <c r="G8"/>
  <c r="H68" i="23"/>
  <c r="H67"/>
  <c r="H66"/>
  <c r="H65"/>
  <c r="D54" i="20"/>
  <c r="H63" i="23"/>
  <c r="H62"/>
  <c r="H33"/>
  <c r="H34"/>
  <c r="H35"/>
  <c r="H28"/>
  <c r="H27"/>
  <c r="H26"/>
  <c r="D13" i="20"/>
  <c r="D7"/>
  <c r="H44" i="45"/>
  <c r="H43"/>
  <c r="G71"/>
  <c r="G70"/>
  <c r="H65"/>
  <c r="H64"/>
  <c r="H63"/>
  <c r="H62"/>
  <c r="G65"/>
  <c r="G64"/>
  <c r="G63"/>
  <c r="G62"/>
  <c r="G50"/>
  <c r="G49"/>
  <c r="G48"/>
  <c r="G47"/>
  <c r="G46"/>
  <c r="H36"/>
  <c r="H35"/>
  <c r="H34"/>
  <c r="H33"/>
  <c r="H26"/>
  <c r="H31"/>
  <c r="H25"/>
  <c r="H24"/>
  <c r="H23"/>
  <c r="G26"/>
  <c r="H21"/>
  <c r="H20"/>
  <c r="G69"/>
  <c r="G29"/>
  <c r="G36"/>
  <c r="G35"/>
  <c r="G34"/>
  <c r="G33"/>
  <c r="G72" i="23"/>
  <c r="H43"/>
  <c r="H42"/>
  <c r="H41"/>
  <c r="H14" i="45"/>
  <c r="G14"/>
  <c r="H10"/>
  <c r="G10"/>
  <c r="H9"/>
  <c r="H8"/>
  <c r="D9" i="18"/>
  <c r="E9"/>
  <c r="E24"/>
  <c r="H50" i="23"/>
  <c r="H49"/>
  <c r="H48"/>
  <c r="D35" i="20"/>
  <c r="H47" i="23"/>
  <c r="H46"/>
  <c r="H45"/>
  <c r="D45" i="20"/>
  <c r="H61" i="23"/>
  <c r="D49" i="20"/>
  <c r="D48"/>
  <c r="H72" i="23"/>
  <c r="G21" i="45"/>
  <c r="G20"/>
  <c r="G18"/>
  <c r="G17"/>
  <c r="H18"/>
  <c r="H17"/>
  <c r="H16"/>
  <c r="H12"/>
  <c r="G9"/>
  <c r="G8"/>
  <c r="G12"/>
  <c r="H13"/>
  <c r="G13"/>
  <c r="D24" i="18"/>
  <c r="E18"/>
  <c r="E17"/>
  <c r="D18"/>
  <c r="C67" i="30"/>
  <c r="C49"/>
  <c r="C46"/>
  <c r="C45"/>
  <c r="C16"/>
  <c r="C13"/>
  <c r="C15"/>
  <c r="C48"/>
  <c r="C18"/>
  <c r="E54"/>
  <c r="E32" i="18"/>
  <c r="E31"/>
  <c r="E39"/>
  <c r="E41"/>
  <c r="E8"/>
  <c r="E7"/>
  <c r="E6"/>
  <c r="E63"/>
  <c r="E64"/>
  <c r="E22"/>
  <c r="E27"/>
  <c r="E29"/>
  <c r="D32"/>
  <c r="D31"/>
  <c r="D39"/>
  <c r="D41"/>
  <c r="D8"/>
  <c r="D7"/>
  <c r="D6"/>
  <c r="D54"/>
  <c r="D63"/>
  <c r="D53"/>
  <c r="D64"/>
  <c r="D20"/>
  <c r="D17"/>
  <c r="D22"/>
  <c r="D27"/>
  <c r="D29"/>
  <c r="E11"/>
  <c r="D11"/>
  <c r="D8" i="1"/>
  <c r="E8"/>
  <c r="F8"/>
  <c r="G8"/>
  <c r="H8"/>
  <c r="I8"/>
  <c r="D18"/>
  <c r="D22"/>
  <c r="D21"/>
  <c r="D24"/>
  <c r="D23"/>
  <c r="D19"/>
  <c r="D11"/>
  <c r="D10"/>
  <c r="D9"/>
  <c r="D6"/>
  <c r="D12"/>
  <c r="D15"/>
  <c r="D17"/>
  <c r="D14"/>
  <c r="E18"/>
  <c r="E22"/>
  <c r="E20"/>
  <c r="E19"/>
  <c r="E11"/>
  <c r="E10"/>
  <c r="E9"/>
  <c r="E6"/>
  <c r="E24"/>
  <c r="E23"/>
  <c r="E12"/>
  <c r="E15"/>
  <c r="F18"/>
  <c r="F17"/>
  <c r="F22"/>
  <c r="F20"/>
  <c r="F19"/>
  <c r="F24"/>
  <c r="F23"/>
  <c r="F12"/>
  <c r="F15"/>
  <c r="G18"/>
  <c r="G22"/>
  <c r="G21"/>
  <c r="G24"/>
  <c r="G23"/>
  <c r="G12"/>
  <c r="G15"/>
  <c r="H18"/>
  <c r="H17"/>
  <c r="H14"/>
  <c r="H22"/>
  <c r="H20"/>
  <c r="H24"/>
  <c r="H23"/>
  <c r="H12"/>
  <c r="H15"/>
  <c r="I18"/>
  <c r="I17"/>
  <c r="I14"/>
  <c r="I22"/>
  <c r="I20"/>
  <c r="I24"/>
  <c r="I23"/>
  <c r="I12"/>
  <c r="I15"/>
  <c r="E21"/>
  <c r="F21"/>
  <c r="I21"/>
  <c r="G20"/>
  <c r="G19"/>
  <c r="G11"/>
  <c r="G10"/>
  <c r="G9"/>
  <c r="G6"/>
  <c r="G17"/>
  <c r="G14"/>
  <c r="H11" i="23"/>
  <c r="H25" i="46"/>
  <c r="H24"/>
  <c r="H23"/>
  <c r="I68" i="24"/>
  <c r="I67"/>
  <c r="I66"/>
  <c r="I65"/>
  <c r="F7" i="19"/>
  <c r="G20" i="24"/>
  <c r="G16"/>
  <c r="G15"/>
  <c r="G14"/>
  <c r="G20" i="23"/>
  <c r="G16"/>
  <c r="G15"/>
  <c r="G14"/>
  <c r="C10" i="20"/>
  <c r="D54" i="30"/>
  <c r="E17" i="1"/>
  <c r="E14"/>
  <c r="D20"/>
  <c r="H21"/>
  <c r="C56" i="30"/>
  <c r="C54"/>
  <c r="G25" i="45"/>
  <c r="G24"/>
  <c r="G23"/>
  <c r="D23" i="19"/>
  <c r="F23"/>
  <c r="I31" i="24"/>
  <c r="I30"/>
  <c r="D7" i="30"/>
  <c r="E16"/>
  <c r="E15"/>
  <c r="I29" i="24"/>
  <c r="F6" i="19"/>
  <c r="E7" i="30"/>
  <c r="H32" i="23"/>
  <c r="H31"/>
  <c r="H30"/>
  <c r="H29"/>
  <c r="D16" i="20"/>
  <c r="D15"/>
  <c r="H20" i="23"/>
  <c r="H16"/>
  <c r="H15"/>
  <c r="H14"/>
  <c r="H10"/>
  <c r="H42" i="45"/>
  <c r="H68" i="24"/>
  <c r="H67"/>
  <c r="H66"/>
  <c r="H65"/>
  <c r="I11"/>
  <c r="I10"/>
  <c r="I9"/>
  <c r="H11"/>
  <c r="H10"/>
  <c r="H9"/>
  <c r="H49" i="46"/>
  <c r="H48"/>
  <c r="H47"/>
  <c r="I20" i="24"/>
  <c r="I16"/>
  <c r="I15"/>
  <c r="I14"/>
  <c r="H20"/>
  <c r="H16"/>
  <c r="H15"/>
  <c r="H14"/>
  <c r="I49" i="46"/>
  <c r="I48"/>
  <c r="I47"/>
  <c r="I40"/>
  <c r="I7"/>
  <c r="I74"/>
  <c r="H39" i="23"/>
  <c r="H38"/>
  <c r="H37"/>
  <c r="H36"/>
  <c r="D21" i="20"/>
  <c r="D18"/>
  <c r="G13" i="24"/>
  <c r="C10" i="30"/>
  <c r="G13" i="23"/>
  <c r="G45" i="45"/>
  <c r="G66" i="4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7"/>
  <c r="G74"/>
  <c r="G25" i="24"/>
  <c r="G25" i="23"/>
  <c r="E49" i="30"/>
  <c r="E48"/>
  <c r="I61" i="24"/>
  <c r="C34" i="20"/>
  <c r="G44" i="23"/>
  <c r="G40"/>
  <c r="C26" i="20"/>
  <c r="C24"/>
  <c r="C29"/>
  <c r="G40" i="24"/>
  <c r="C35" i="30"/>
  <c r="C32"/>
  <c r="C29"/>
  <c r="C21"/>
  <c r="H44" i="24"/>
  <c r="D35" i="30"/>
  <c r="D32"/>
  <c r="D16"/>
  <c r="D15"/>
  <c r="H29" i="24"/>
  <c r="E68" i="30"/>
  <c r="E52" i="19"/>
  <c r="G53" i="24"/>
  <c r="G52"/>
  <c r="G51"/>
  <c r="G53" i="23"/>
  <c r="G52"/>
  <c r="G51"/>
  <c r="C46" i="20"/>
  <c r="C45"/>
  <c r="C32"/>
  <c r="H40" i="46"/>
  <c r="H7"/>
  <c r="H74"/>
  <c r="D34" i="20"/>
  <c r="D32"/>
  <c r="H44" i="23"/>
  <c r="H40"/>
  <c r="D26" i="20"/>
  <c r="D24"/>
  <c r="D68"/>
  <c r="D29"/>
  <c r="E9" i="30"/>
  <c r="I8" i="24"/>
  <c r="I7"/>
  <c r="I73"/>
  <c r="H8"/>
  <c r="H7"/>
  <c r="H73"/>
  <c r="D9" i="30"/>
  <c r="D68"/>
  <c r="I19" i="1"/>
  <c r="I11"/>
  <c r="I10"/>
  <c r="I9"/>
  <c r="I6"/>
  <c r="H19"/>
  <c r="H11"/>
  <c r="H10"/>
  <c r="H9"/>
  <c r="H6"/>
  <c r="F14"/>
  <c r="G16" i="45"/>
  <c r="D7" i="19"/>
  <c r="D6"/>
  <c r="D51"/>
  <c r="D52"/>
  <c r="G44" i="24"/>
  <c r="F11" i="1"/>
  <c r="F10"/>
  <c r="F9"/>
  <c r="F6"/>
  <c r="H41" i="45"/>
  <c r="H40"/>
  <c r="H7"/>
  <c r="H74"/>
  <c r="H9" i="23"/>
  <c r="H8"/>
  <c r="H7"/>
  <c r="H73"/>
  <c r="G12" i="24"/>
  <c r="G44" i="45"/>
  <c r="G12" i="23"/>
  <c r="C34" i="30"/>
  <c r="C26"/>
  <c r="C24"/>
  <c r="G11" i="24"/>
  <c r="G43" i="45"/>
  <c r="G11" i="23"/>
  <c r="G42" i="45"/>
  <c r="G10" i="23"/>
  <c r="G10" i="24"/>
  <c r="G41" i="45"/>
  <c r="G40"/>
  <c r="G7"/>
  <c r="G74"/>
  <c r="G9" i="24"/>
  <c r="G8"/>
  <c r="G9" i="23"/>
  <c r="G8"/>
  <c r="C8" i="20"/>
  <c r="C7"/>
  <c r="C68"/>
  <c r="G7" i="23"/>
  <c r="G73"/>
  <c r="C8" i="30"/>
  <c r="C7"/>
  <c r="C68"/>
  <c r="G7" i="24"/>
  <c r="G73"/>
</calcChain>
</file>

<file path=xl/sharedStrings.xml><?xml version="1.0" encoding="utf-8"?>
<sst xmlns="http://schemas.openxmlformats.org/spreadsheetml/2006/main" count="2272" uniqueCount="563">
  <si>
    <t>Физическая культура и спорт</t>
  </si>
  <si>
    <t>6.1.</t>
  </si>
  <si>
    <t>Условно утверждаемые расходы</t>
  </si>
  <si>
    <t>99 0 9999</t>
  </si>
  <si>
    <t>999</t>
  </si>
  <si>
    <t>7.</t>
  </si>
  <si>
    <t>7.1.</t>
  </si>
  <si>
    <t>Фонд оплаты труда государственных (муниципальных) органов</t>
  </si>
  <si>
    <t>Взносы по обязательному социальному страхованию на выплату денежного содержания и инные выплаты работникам  государственных (муниципальных) органов</t>
  </si>
  <si>
    <t>129</t>
  </si>
  <si>
    <t>04 3 03 00100</t>
  </si>
  <si>
    <t>04 3 03 00190</t>
  </si>
  <si>
    <t>04 3 01 R0100</t>
  </si>
  <si>
    <t>04 3 01 R0190</t>
  </si>
  <si>
    <t>04 1 03 00100</t>
  </si>
  <si>
    <t>04 1 03 00190</t>
  </si>
  <si>
    <t>01 1 01 00100</t>
  </si>
  <si>
    <t>01 1 01 00190</t>
  </si>
  <si>
    <t>99 0 00 0С100</t>
  </si>
  <si>
    <t>01 2 01 01100</t>
  </si>
  <si>
    <t>01 2 01 01190</t>
  </si>
  <si>
    <t>Основные мероприятия "Развития и сохранения культуры Усть-Канского района"</t>
  </si>
  <si>
    <t>01 2 03 01100</t>
  </si>
  <si>
    <t>01 2 03 01190</t>
  </si>
  <si>
    <t>01 2 02 01000</t>
  </si>
  <si>
    <t>01 2 02 01100</t>
  </si>
  <si>
    <t>01 2 02 01190</t>
  </si>
  <si>
    <t>01 2 02 01110</t>
  </si>
  <si>
    <t xml:space="preserve">Доплаты к пенсиям муниципальных служащих </t>
  </si>
  <si>
    <t>99 0 999</t>
  </si>
  <si>
    <t>Высшее должностное лицо Ябоганского сельского поселения</t>
  </si>
  <si>
    <t>121</t>
  </si>
  <si>
    <t>04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</si>
  <si>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</si>
  <si>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</si>
  <si>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</si>
  <si>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</si>
  <si>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</si>
  <si>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</si>
  <si>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</si>
  <si>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</si>
  <si>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Резервные средства</t>
  </si>
  <si>
    <t>870</t>
  </si>
  <si>
    <t>1.2.</t>
  </si>
  <si>
    <t>Национальная оборона</t>
  </si>
  <si>
    <t>03</t>
  </si>
  <si>
    <t>1.3.</t>
  </si>
  <si>
    <t>Национальная экономика</t>
  </si>
  <si>
    <t>09</t>
  </si>
  <si>
    <t>Жилищно-коммунальное хозяйство</t>
  </si>
  <si>
    <t>05</t>
  </si>
  <si>
    <t>08</t>
  </si>
  <si>
    <t>Условно утвержденные расходы</t>
  </si>
  <si>
    <t>99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</si>
  <si>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</si>
  <si>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</si>
  <si>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</si>
  <si>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</si>
  <si>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</si>
  <si>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</si>
  <si>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</si>
  <si>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</si>
  <si>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</si>
  <si>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</si>
  <si>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</si>
  <si>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</si>
  <si>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</si>
  <si>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</si>
  <si>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</si>
  <si>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</si>
  <si>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</si>
  <si>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</si>
  <si>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</si>
  <si>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</si>
  <si>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</si>
  <si>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</si>
  <si>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</si>
  <si>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</si>
  <si>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2 02 03000 00 0000 151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</si>
  <si>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</si>
  <si>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</si>
  <si>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</si>
  <si>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</si>
  <si>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</si>
  <si>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</si>
  <si>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</si>
  <si>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</si>
  <si>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</si>
  <si>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</si>
  <si>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</si>
  <si>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</si>
  <si>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</si>
  <si>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</si>
  <si>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</si>
  <si>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</si>
  <si>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</si>
  <si>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</si>
  <si>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</si>
  <si>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</si>
  <si>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</si>
  <si>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</si>
  <si>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</si>
  <si>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</si>
  <si>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</si>
  <si>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</si>
  <si>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</si>
  <si>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</si>
  <si>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</si>
  <si>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</si>
  <si>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</si>
  <si>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</si>
  <si>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</si>
  <si>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</si>
  <si>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</si>
  <si>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</si>
  <si>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</si>
  <si>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</si>
  <si>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</si>
  <si>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</si>
  <si>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</si>
  <si>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</si>
  <si>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</si>
  <si>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</si>
  <si>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</si>
  <si>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</si>
  <si>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</si>
  <si>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</si>
  <si>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</si>
  <si>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Сумма на 2018 год</t>
  </si>
  <si>
    <t xml:space="preserve">               тыс.рублей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</si>
  <si>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</si>
  <si>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</si>
  <si>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</si>
  <si>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</si>
  <si>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</si>
  <si>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</si>
  <si>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</si>
  <si>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</si>
  <si>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</si>
  <si>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</si>
  <si>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</si>
  <si>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</si>
  <si>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</si>
  <si>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</si>
  <si>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</si>
  <si>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</si>
  <si>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</si>
  <si>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</si>
  <si>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</si>
  <si>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</si>
  <si>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</si>
  <si>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</si>
  <si>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</si>
  <si>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</si>
  <si>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</si>
  <si>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</si>
  <si>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Изменения на 2018 год (+;-)</t>
  </si>
  <si>
    <t>Сумма на 2018 год с учетом изменений</t>
  </si>
  <si>
    <t>Сумма на 2019 год</t>
  </si>
  <si>
    <t>Сумма с учетом изменений на  2018 год</t>
  </si>
  <si>
    <t>Сумма   на 2019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</si>
  <si>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</si>
  <si>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</si>
  <si>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</si>
  <si>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5.2.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</si>
  <si>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</si>
  <si>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</si>
  <si>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</si>
  <si>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</si>
  <si>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</si>
  <si>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</si>
  <si>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</si>
  <si>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</si>
  <si>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</si>
  <si>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</si>
  <si>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</si>
  <si>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</si>
  <si>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</si>
  <si>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</si>
  <si>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</si>
  <si>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</si>
  <si>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</si>
  <si>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</si>
  <si>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</si>
  <si>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</si>
  <si>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</si>
  <si>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</si>
  <si>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</si>
  <si>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</si>
  <si>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</si>
  <si>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</si>
  <si>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</si>
  <si>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</si>
  <si>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</si>
  <si>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</si>
  <si>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</si>
  <si>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</si>
  <si>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</si>
  <si>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</si>
  <si>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</si>
  <si>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</si>
  <si>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</si>
  <si>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</si>
  <si>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</si>
  <si>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</si>
  <si>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</si>
  <si>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</si>
  <si>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</si>
  <si>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</si>
  <si>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</si>
  <si>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</si>
  <si>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</si>
  <si>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</si>
  <si>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</si>
  <si>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</si>
  <si>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</si>
  <si>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</si>
  <si>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</si>
  <si>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</si>
  <si>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</si>
  <si>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</si>
  <si>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</si>
  <si>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</si>
  <si>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</si>
  <si>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</si>
  <si>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</si>
  <si>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</si>
  <si>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</si>
  <si>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</si>
  <si>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</si>
  <si>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</si>
  <si>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</si>
  <si>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</si>
  <si>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</si>
  <si>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</si>
  <si>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</si>
  <si>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</si>
  <si>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</si>
  <si>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</si>
  <si>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</si>
  <si>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</si>
  <si>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</si>
  <si>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</si>
  <si>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</si>
  <si>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</si>
  <si>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</si>
  <si>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</si>
  <si>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</si>
  <si>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</si>
  <si>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</si>
  <si>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</si>
  <si>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</si>
  <si>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</si>
  <si>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</si>
  <si>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</si>
  <si>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200</t>
  </si>
  <si>
    <t>Расходы на выплаты по оплате труда работников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</si>
  <si>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</si>
  <si>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</si>
  <si>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01 2 00 01000</t>
  </si>
  <si>
    <t>500</t>
  </si>
  <si>
    <t>99 0 0018000</t>
  </si>
  <si>
    <t>99 0 0018110</t>
  </si>
  <si>
    <t>99 0 0018190</t>
  </si>
  <si>
    <t>99 0 00 0С000</t>
  </si>
  <si>
    <t>300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</si>
  <si>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</si>
  <si>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</si>
  <si>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</si>
  <si>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</si>
  <si>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</si>
  <si>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</si>
  <si>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</si>
  <si>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</si>
  <si>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</si>
  <si>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</si>
  <si>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</si>
  <si>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</si>
  <si>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</si>
  <si>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</si>
  <si>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</si>
  <si>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</si>
  <si>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99 0 0018100</t>
  </si>
  <si>
    <t xml:space="preserve">2018 год </t>
  </si>
  <si>
    <t>2019 год</t>
  </si>
  <si>
    <t>2018 год</t>
  </si>
  <si>
    <t>1 06 06000 00 0000 110</t>
  </si>
  <si>
    <t>1 03 02000 01 0000 110</t>
  </si>
  <si>
    <t>Иные межбюджетные трансферты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</si>
  <si>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</si>
  <si>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</si>
  <si>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</si>
  <si>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</si>
  <si>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</si>
  <si>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</si>
  <si>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</si>
  <si>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</si>
  <si>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</si>
  <si>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</si>
  <si>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Культура, кинемотография</t>
  </si>
  <si>
    <t>2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</si>
  <si>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</si>
  <si>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</si>
  <si>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</si>
  <si>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</si>
  <si>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</si>
  <si>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</si>
  <si>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 xml:space="preserve"> 1 11 05025 10 0000 120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</si>
  <si>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бюджетных и  автономных учреждений)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</si>
  <si>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</si>
  <si>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бюджетных и автономных учреждений)
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</si>
  <si>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</si>
  <si>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</si>
  <si>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</si>
  <si>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Иные межбюджетные трансферты, выделяемые из бюджета муниципального образования Черноануйское сельское поселение на финансирование расходов, связанных с передачей полномочий органом местного самоуправления муниципального образования "Усть-Канский район" на 2018-2019годы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</si>
  <si>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</si>
  <si>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1 14 01050 10 0000 410</t>
  </si>
  <si>
    <t xml:space="preserve">Доходы от продажи квартир, находящихся в собственности поселений 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</si>
  <si>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</si>
  <si>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</si>
  <si>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</si>
  <si>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</si>
  <si>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1 14 02052 10 0000 440</t>
  </si>
  <si>
    <t xml:space="preserve">1 13 01995 10 0000 130 </t>
  </si>
  <si>
    <t xml:space="preserve">Прочие доходы  от оказания платных услуг (работ) получателями средств  бюджетов сельских поселений </t>
  </si>
  <si>
    <t>2 08 05000 10 0000 180</t>
  </si>
  <si>
    <t>Перечисление из бюджетов поселений (бюджеты поселений) для осуществления возврата (зачета) излищне уплаченных или излищне взысканных сумм налогов, сбор и инных платежей, а также сумм процентов за несвоевременное осуществление такого возврата и процентов, начисленных на излищне взысканные суммы.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</si>
  <si>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материальных запасов по указанному имуществу</t>
  </si>
  <si>
    <t>1 14 02053 10 0000 440</t>
  </si>
  <si>
    <t xml:space="preserve"> 0,00</t>
  </si>
  <si>
    <t xml:space="preserve"> 000 01 00 00 00 00 0000 000</t>
  </si>
  <si>
    <t>000 01 05 00 00 00 0000 000</t>
  </si>
  <si>
    <t>000 01 02 00 00 00 0000 000</t>
  </si>
  <si>
    <t>000 01 02 00 00 00 0000 700</t>
  </si>
  <si>
    <t>000 01 02 00 00 00 0000 710</t>
  </si>
  <si>
    <t xml:space="preserve">000 01 02 00 00 10 0000 800 </t>
  </si>
  <si>
    <t xml:space="preserve">000 01 02 00 00 10 0000 810 </t>
  </si>
  <si>
    <t>000 01 03 00 00 00 0000 000</t>
  </si>
  <si>
    <t>000 01 03 00 00 00 0000 700</t>
  </si>
  <si>
    <t>000 01 03 00 00 00 0000 710</t>
  </si>
  <si>
    <t>000 01 03 00 00 00 0000 800</t>
  </si>
  <si>
    <t>000 01 03 00 00 00 0000 810</t>
  </si>
  <si>
    <t xml:space="preserve">  000 01 06 00 00 00 0000 000 </t>
  </si>
  <si>
    <t xml:space="preserve">  000 01 06 05 00 00 0000 000 </t>
  </si>
  <si>
    <t xml:space="preserve">  000 01 06 05 00 00 0000 600 </t>
  </si>
  <si>
    <t xml:space="preserve">  000 01 06 05 02 00 0000 640 </t>
  </si>
  <si>
    <t xml:space="preserve">  000 01 06 04 00 00 0000 000 </t>
  </si>
  <si>
    <t xml:space="preserve">  000 01 06 04 00 00 0000 800 </t>
  </si>
  <si>
    <t xml:space="preserve">  000 01 06 04 00 00 0000 810 </t>
  </si>
  <si>
    <t>Управление Федерального Казначейства</t>
  </si>
  <si>
    <t>Акцизы подакцизным товаром(продукции) производимым на территории Российской Федерации</t>
  </si>
  <si>
    <t>100</t>
  </si>
  <si>
    <t>1 03 02230 01 0000 110</t>
  </si>
  <si>
    <t>Организация мероприятий по защите населения и территории МОЧерноануйского сельского поселения "Комплексное развитие территории сельского поселения ( в т.ч. МКУ ГО ЧС и ЕДДС),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</si>
  <si>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Черноануйского сельского поселения"</t>
  </si>
  <si>
    <r>
      <t>Приложение 8
к решению «О бюджете 
муниципального образования Чернануйское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сельское поселение на 2017 год и на плановый период 2018 и 2019 годов»</t>
    </r>
  </si>
  <si>
    <t>на 2017 год и на плановый</t>
  </si>
  <si>
    <t>период 2018 и 2019 годов»</t>
  </si>
  <si>
    <t>муниципальных программ на 2017 год</t>
  </si>
  <si>
    <t>муниципальных программ на 2018 – 2019 годы</t>
  </si>
  <si>
    <t>01 2 00 01М01</t>
  </si>
  <si>
    <t>Приложение13
к решению «О бюджете 
муниципального образования Черноануйское сельское поселение на  2017 год и на плановый 
период 2018 и 2019 годов»</t>
  </si>
  <si>
    <t>100 0 А0 08190</t>
  </si>
  <si>
    <t>Сумма на 2017</t>
  </si>
  <si>
    <t>Иные межбюджетные трансферты, выделяемые из бюджета муниципального образования Черноануйское сельское поселение на финансирование расходов, связанных с передачей полномочий органом местного самоуправления муниципального образования "Усть-Канский район" на 2017 год</t>
  </si>
  <si>
    <t>Приложение 15
к решению «О бюджете 
муниципального образования Черноануйское сельское поселение
на 2017 год и на плановый 
период 2018 и 2019 годов»</t>
  </si>
  <si>
    <t>Приложение 16
к решению «О бюджете 
муниципального образования Черноануйское сельское поселение
на 2017 год и на плановый 
период 2018 и 2019 годов»</t>
  </si>
  <si>
    <t>Доходы от уплаты акцизов на дизельное топливо,подлежащие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</si>
  <si>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</si>
  <si>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</t>
  </si>
  <si>
    <t>1 03 02250 01 0000 110</t>
  </si>
  <si>
    <t>Доходы от уплаты акцизов на автомобильный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</si>
  <si>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</si>
  <si>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</si>
  <si>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</si>
  <si>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</si>
  <si>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</si>
  <si>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</si>
  <si>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</si>
  <si>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</si>
  <si>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 xml:space="preserve">Доходы  от продажи нематериальных активов, находящихся в собственности поселений 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</si>
  <si>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</si>
  <si>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</si>
  <si>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1 16 33050 10 0000 140</t>
  </si>
  <si>
    <t>Приложение 11</t>
  </si>
  <si>
    <t>к решению «О бюджете</t>
  </si>
  <si>
    <t>муниципального образования</t>
  </si>
  <si>
    <t xml:space="preserve"> Черноануйское сельское поселение</t>
  </si>
  <si>
    <t xml:space="preserve">Распределение бюджетных ассигнований на реализацию </t>
  </si>
  <si>
    <t>КОД</t>
  </si>
  <si>
    <t>Наименование программы</t>
  </si>
  <si>
    <t>Муниципальная программа Черноануйского сельского поселения «Комплексное развитие территории сельского поселения»</t>
  </si>
  <si>
    <t>Непрограммные расходы</t>
  </si>
  <si>
    <t>Всего</t>
  </si>
  <si>
    <t>Приложение 12</t>
  </si>
  <si>
    <t>Сумма на 2017 год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</si>
  <si>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</si>
  <si>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</si>
  <si>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</si>
  <si>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</si>
  <si>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</si>
  <si>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</si>
  <si>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</si>
  <si>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</si>
  <si>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</si>
  <si>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</si>
  <si>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</si>
  <si>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</si>
  <si>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</si>
  <si>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</si>
  <si>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</si>
  <si>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</si>
  <si>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</si>
  <si>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</si>
  <si>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</si>
  <si>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</si>
  <si>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</si>
  <si>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01 02 00 00 10 0000 710</t>
  </si>
  <si>
    <t>Получение кредитов от кредитных организаций  бюджетами поселений 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</si>
  <si>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</si>
  <si>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</si>
  <si>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01 06 05 01 10 0000 640</t>
  </si>
  <si>
    <t>Возврат бюджетных кредитов,  предоставленных юридическим лицам из бюджетов поселений  в валюте Российской Федерации</t>
  </si>
  <si>
    <t>01 06 05 02 10 0000 640</t>
  </si>
  <si>
    <t>Возврат бюджетных кредитов,  предоставленных другим бюджетам бюджетной системы Российской Федерации  местными бюджетами в валюте Российской Федерации</t>
  </si>
  <si>
    <t>01 02 00 00 10 0000 810</t>
  </si>
  <si>
    <t>Погашение местными бюджетами кредитов от кредитных организаций в валюте Российской Федерации</t>
  </si>
  <si>
    <t>01 03 01 00 10 0000 810</t>
  </si>
  <si>
    <t>Погашение бюджетами поселений  кредитов от от других бюджетов бюджетной системы Российской Федерации в валюте Российской Федерации</t>
  </si>
  <si>
    <t>01 06 04 01 10 0000 810</t>
  </si>
  <si>
    <t>Исполнение муниципальных гарантий поселений в 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</si>
  <si>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01 06 05 02 10 0000 540</t>
  </si>
  <si>
    <t>Уплата иных платежей</t>
  </si>
  <si>
    <t>853</t>
  </si>
  <si>
    <t>Предоставление бюджетных кредитов  другим бюджета бюджетной системы Российской Федерации местными бюджетами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</si>
  <si>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</si>
  <si>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</si>
  <si>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Наименование передаваемого полномочия</t>
  </si>
  <si>
    <t>Реквизиты соглашения</t>
  </si>
  <si>
    <t>Создание условий для организации досуга и обеспечения жителей Черноануйского сельского  поселения услугами  организации культуры (ФЗ от06.10.2003№131-ФЗ"ОБ общих принципах организации местного самоуправления в РФ",п12ч.1ст.14)</t>
  </si>
  <si>
    <t>ИТОГО</t>
  </si>
  <si>
    <t>х</t>
  </si>
  <si>
    <t>Приложение 14
к решению «О бюджете 
муниципального образования Черноануйское сельское поселение
на 2017 год и на плановый 
период 2018 и 2019 годов»</t>
  </si>
  <si>
    <t xml:space="preserve"> _______</t>
  </si>
  <si>
    <t>Сумма  на  2018 год</t>
  </si>
  <si>
    <t>Сумма на 2018год</t>
  </si>
  <si>
    <t>Суммана 2019 год</t>
  </si>
  <si>
    <t>01 05 02 01 10 0000 610</t>
  </si>
  <si>
    <t>Уменьшение прочих остатков денежных средств бюджетов поселений</t>
  </si>
  <si>
    <t>Код главы администратора</t>
  </si>
  <si>
    <t>НАЛОГОВЫЕ  ДОХОДЫ</t>
  </si>
  <si>
    <t>1 01 00000 00 0000 000</t>
  </si>
  <si>
    <t xml:space="preserve">Налоги на прибыль, доходы </t>
  </si>
  <si>
    <t>1 03 00000 00 0000 000</t>
  </si>
  <si>
    <t>Налоги на товары(работы,услуги)реализуемые на территории Российской Федерации</t>
  </si>
  <si>
    <t>000.</t>
  </si>
  <si>
    <t>103 02230 01 0000 110</t>
  </si>
  <si>
    <t>Социальная политика</t>
  </si>
  <si>
    <t>1 01 02010 01 0000 110</t>
  </si>
  <si>
    <t>99 0 00 0С190</t>
  </si>
  <si>
    <t>Пенсионное обеспечение</t>
  </si>
  <si>
    <t>Иные пенсии, социальные доплаты к пенсиям</t>
  </si>
  <si>
    <t>10</t>
  </si>
  <si>
    <t>312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</si>
  <si>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</si>
  <si>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</si>
  <si>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бюджеты»;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</si>
  <si>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</si>
  <si>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</si>
  <si>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</si>
  <si>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бюджеты».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</si>
  <si>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</si>
  <si>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</si>
  <si>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</si>
  <si>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</si>
  <si>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</si>
  <si>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</si>
  <si>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</si>
  <si>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</t>
  </si>
  <si>
    <t>803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</si>
  <si>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</si>
  <si>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</si>
  <si>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</t>
  </si>
  <si>
    <t>1 11 05025 10 0000 120</t>
  </si>
  <si>
    <t>Ведомственная структура расходов бюджета муниципального образования Черноануйское сельское поселение на 2018 - 2019 годы</t>
  </si>
  <si>
    <t>99 0 00 08000</t>
  </si>
  <si>
    <t>99 0 00 08100</t>
  </si>
  <si>
    <t>99 0 00 058000</t>
  </si>
  <si>
    <t>99 0 А0 08100</t>
  </si>
  <si>
    <t>99 0 А0 08110</t>
  </si>
  <si>
    <t>99 0 А0 08190</t>
  </si>
  <si>
    <t>99 0 00 0Ш200</t>
  </si>
  <si>
    <t xml:space="preserve">Приложение 1
к решению «О бюджете 
муниципального образования Черноануйское сельское поселение
на 2017 год и на плановый период 2018 и 2019 годов»
</t>
  </si>
  <si>
    <r>
      <t xml:space="preserve">Источники финансирования дефицита  бюджета муниципального образования                                                                    Черноануйское </t>
    </r>
    <r>
      <rPr>
        <b/>
        <sz val="14"/>
        <rFont val="Times New Roman"/>
        <family val="1"/>
        <charset val="204"/>
      </rPr>
      <t xml:space="preserve"> сельское  поселение на 2017 год</t>
    </r>
  </si>
  <si>
    <t xml:space="preserve">         000 90 00 00 00 00 0000 000</t>
  </si>
  <si>
    <t>Приложение 2
к решению «О бюджете 
муниципального образования Черноануйское сельское  поселение
на 2017 год и на плановый 
период 2018 и 2019 годов»</t>
  </si>
  <si>
    <r>
      <t>Источники финансирования дефицита  бюджета муниципального образования                                                                                    Черноануйское</t>
    </r>
    <r>
      <rPr>
        <b/>
        <sz val="14"/>
        <rFont val="Times New Roman"/>
        <family val="1"/>
        <charset val="204"/>
      </rPr>
      <t xml:space="preserve">   сельское  поселение на 2018-2019 годы</t>
    </r>
  </si>
  <si>
    <r>
      <t xml:space="preserve">                                                            Приложение 3
                                                             к решению «О бюджете 
                                                             муниципального образования Черноануй</t>
    </r>
    <r>
      <rPr>
        <b/>
        <u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>кое   сельское  поселение</t>
    </r>
    <r>
      <rPr>
        <sz val="10"/>
        <rFont val="Times New Roman"/>
        <family val="1"/>
        <charset val="204"/>
      </rPr>
      <t xml:space="preserve">
                                                            на 2017 год и на плановый период 2018 и 2019 годов»</t>
    </r>
  </si>
  <si>
    <t>Перечень главных администраторов доходов бюджета муниципального образования Черноануйское сельское поселение</t>
  </si>
  <si>
    <t>Администрация Черноануйского сельского поселения</t>
  </si>
  <si>
    <t>Приложение 4
к решению «О бюджете 
муниципального образования Черноануйское сельское поселение
 на 2017 год и на плановый период 2018 и 2019 годов»</t>
  </si>
  <si>
    <t>Перечень главных администраторов источников финансирования дефицита бюджета муниципального образования Черноануйское сельское поселение</t>
  </si>
  <si>
    <t xml:space="preserve">Приложение 5
к решению «О бюджете 
муниципального образования Черноануйское сельское поселение 
 на 2017 год и на плановый период 2018 и 2019 годов» </t>
  </si>
  <si>
    <t>Объем поступлений доходов в бюджет муниципального образования Черноануйское сельское поселение в 2017 году</t>
  </si>
  <si>
    <t>808</t>
  </si>
  <si>
    <t xml:space="preserve">Приложение 6
к решению «О бюджете 
муниципального образования Черноануйское сельское поселение 
на 2017 год и на плановый период 2018 и 2019 годов» </t>
  </si>
  <si>
    <t>Объем поступлений доходов в бюджет муниципального образования Черноануйское сельское поселение в 2018-2019 годах</t>
  </si>
  <si>
    <t>Приложение  7
к решению «О бюджете 
муниципального образования Черноануйское сельское поселение на 2017 год и на плановый период 2018 и 2019 годов»</t>
  </si>
  <si>
    <t>Распределение
бюджетных ассигнований по разделам, подразделам классификации расходов бюджета муниципального образования Черноануйское сельское поселение  на 2017 год</t>
  </si>
  <si>
    <t>Распределение
бюджетных ассигнований по разделам, подразделам классификации расходов бюджета муниципального образования Черноануйское сельское поселение  на 2018-2019 годы</t>
  </si>
  <si>
    <t>Приложение 9
к решению «О бюджете 
муниципального образования Черноануйское сельское поселение
на 2017 год и на плановый 
период 2018 и 2019 годов»</t>
  </si>
  <si>
    <r>
  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Черноануйское сельское поселение</t>
    </r>
    <r>
      <rPr>
        <b/>
        <sz val="12"/>
        <rFont val="Times New Roman"/>
        <family val="1"/>
        <charset val="204"/>
      </rPr>
      <t xml:space="preserve">  на 2017 год</t>
    </r>
  </si>
  <si>
    <t>Приложение 10
к решению «О бюджете 
муниципального образования Черноануйское сельское поселение на 2017 год и на плановый период 2018 и 2019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</si>
  <si>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Черноануйское сельское поселение  на 2018-2019 годы</t>
  </si>
  <si>
    <t>Ведомственная структура расходов бюджета муниципального образования  Черноануйское сельское поселение на 2017 год</t>
  </si>
  <si>
    <t>Непрограммные направления деятельности администрации Черноануйского сельского поселения</t>
  </si>
  <si>
    <t>Высшее должностное лицо Черноануйского сельского поселения</t>
  </si>
  <si>
    <t>Высшее должностное лицоЧерноануйского сельского поселения</t>
  </si>
  <si>
    <t>Материально-техническое обеспечение администрации Черноануйского сельского поселения</t>
  </si>
  <si>
    <t>Организация мероприятий по защите населения и территории МО Черноануйского сельского поселения "Комплексное развитие территории сельского поселения ( в т.ч. МКУ ГО ЧС и ЕДДС),</t>
  </si>
  <si>
    <t xml:space="preserve"> "Развитие и модернизация инженерной инфраструктуры для защиты населения от наводнений МО Черноануйского сельского поселения </t>
  </si>
  <si>
    <t xml:space="preserve"> Основное мероприятие  "Развитие и модернизация инфраструктуры по хранению и переработки ТБО и ЖБО МО Черноануйского сельского поселения "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</si>
  <si>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Черноануйского сельского поселения "Комплексное развитие территории сельского поселения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</si>
  <si>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Черноануйскогосельского поселения"</t>
  </si>
  <si>
    <t>Предоставление культурно-досуговых услуг в рамках подпрограммы «Развитие социально-культурной сферы» муниципальной программы Черноануйского сельского поселения  «Комплексное развитие территории сельского поселения»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</si>
  <si>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Черноануйского сельского поселения  «Комплексное развитие территории сельского поселения»</t>
  </si>
  <si>
    <t>Развитие физической культуры и спорта в рамках подпрограммы "Развитие социально-культурной сферы" муниципальной программы Черноануйского сельского поселения "Комплексное развитие территории сельского поселения"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</si>
  <si>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</si>
  <si>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</si>
  <si>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</si>
  <si>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</si>
  <si>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1 13 01995 10 0000 130</t>
  </si>
  <si>
    <t xml:space="preserve">Прочие доходы  от оказания платных услуг  (работ) получателями средств бюджетов поселений 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</si>
  <si>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</si>
  <si>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</si>
  <si>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</t>
  </si>
  <si>
    <t>1 14 02030 10 0000 440</t>
  </si>
  <si>
    <t xml:space="preserve"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</t>
  </si>
  <si>
    <t>1 14 06014 10 0000 430</t>
  </si>
  <si>
    <t xml:space="preserve">1 14 06026 10 0000 430  </t>
  </si>
  <si>
    <t>Доходы от продажи  земельных  участков, находящихся в  собственности  поселений (за  исключением земельных участков муниципальных автономных учреждений)</t>
  </si>
  <si>
    <t>Платежи, взимаемые организациями поселений за выполнение определенных функций</t>
  </si>
  <si>
    <t xml:space="preserve">Прочие неналоговые доходы бюджетов поселений </t>
  </si>
  <si>
    <t xml:space="preserve">Собственные доходы без учета безвозмездных  поступлений </t>
  </si>
  <si>
    <t xml:space="preserve">1 14 06013 10 0000 430  </t>
  </si>
  <si>
    <t xml:space="preserve">Доходы от продажи  земельных  участков,  государственная  собственность на которые не разграничена и которые расположены в границах поселений </t>
  </si>
  <si>
    <t>02</t>
  </si>
  <si>
    <t>01</t>
  </si>
  <si>
    <t>1.</t>
  </si>
  <si>
    <t>1.1.</t>
  </si>
  <si>
    <t>Общегосударственные вопросы</t>
  </si>
  <si>
    <t>Закупка товаров, работ, услуг в сфере информационно-коммуникационных технологий</t>
  </si>
  <si>
    <t>Резервный фонд сельского поселения</t>
  </si>
  <si>
    <t>2.</t>
  </si>
  <si>
    <t>2.1.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</si>
  <si>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</si>
  <si>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3.</t>
  </si>
  <si>
    <t>3.1.</t>
  </si>
  <si>
    <t>4.</t>
  </si>
  <si>
    <t>4.1.</t>
  </si>
  <si>
    <t>5.</t>
  </si>
  <si>
    <t>5.1.</t>
  </si>
  <si>
    <t>6.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</si>
</sst>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_р_."/>
  </numFmts>
  <fonts count="5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i/>
      <sz val="14"/>
      <color indexed="8"/>
      <name val="Arial Cyr"/>
      <charset val="204"/>
    </font>
    <font>
      <b/>
      <u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2" fillId="0" borderId="0">
      <alignment vertical="top"/>
    </xf>
    <xf numFmtId="0" fontId="49" fillId="0" borderId="0"/>
    <xf numFmtId="0" fontId="3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Fill="1"/>
    <xf numFmtId="43" fontId="4" fillId="0" borderId="0" xfId="8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8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8" applyFont="1" applyFill="1" applyBorder="1" applyAlignment="1">
      <alignment horizontal="center" wrapText="1"/>
    </xf>
    <xf numFmtId="0" fontId="4" fillId="0" borderId="0" xfId="0" applyFont="1" applyFill="1" applyBorder="1"/>
    <xf numFmtId="43" fontId="4" fillId="0" borderId="0" xfId="8" applyFont="1" applyFill="1" applyBorder="1"/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43" fontId="4" fillId="0" borderId="0" xfId="8" applyFont="1" applyFill="1" applyAlignment="1">
      <alignment horizontal="right"/>
    </xf>
    <xf numFmtId="43" fontId="4" fillId="0" borderId="0" xfId="8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Alignment="1">
      <alignment wrapText="1"/>
    </xf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/>
    <xf numFmtId="0" fontId="8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7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43" fontId="8" fillId="0" borderId="7" xfId="8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165" fontId="8" fillId="0" borderId="7" xfId="8" applyNumberFormat="1" applyFont="1" applyFill="1" applyBorder="1" applyAlignment="1">
      <alignment horizontal="center" vertical="top"/>
    </xf>
    <xf numFmtId="43" fontId="8" fillId="0" borderId="7" xfId="8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top"/>
    </xf>
    <xf numFmtId="0" fontId="7" fillId="0" borderId="7" xfId="0" applyFont="1" applyFill="1" applyBorder="1" applyAlignment="1">
      <alignment horizontal="justify" vertical="top"/>
    </xf>
    <xf numFmtId="0" fontId="8" fillId="0" borderId="7" xfId="0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5" fillId="0" borderId="7" xfId="0" applyFont="1" applyFill="1" applyBorder="1" applyAlignment="1">
      <alignment horizontal="justify" vertical="top" wrapText="1"/>
    </xf>
    <xf numFmtId="0" fontId="8" fillId="0" borderId="7" xfId="5" applyFont="1" applyFill="1" applyBorder="1" applyAlignment="1">
      <alignment horizontal="justify" vertical="top"/>
    </xf>
    <xf numFmtId="0" fontId="7" fillId="0" borderId="7" xfId="5" applyFont="1" applyFill="1" applyBorder="1" applyAlignment="1">
      <alignment horizontal="justify" vertical="top"/>
    </xf>
    <xf numFmtId="0" fontId="8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8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3" fontId="26" fillId="0" borderId="0" xfId="8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3" fontId="8" fillId="0" borderId="0" xfId="8" applyFont="1" applyFill="1" applyBorder="1" applyAlignment="1">
      <alignment horizontal="center" wrapText="1"/>
    </xf>
    <xf numFmtId="0" fontId="7" fillId="0" borderId="0" xfId="0" applyFont="1" applyFill="1" applyBorder="1"/>
    <xf numFmtId="43" fontId="7" fillId="0" borderId="0" xfId="8" applyFont="1" applyFill="1" applyBorder="1" applyAlignment="1">
      <alignment horizontal="center"/>
    </xf>
    <xf numFmtId="43" fontId="7" fillId="0" borderId="0" xfId="8" applyFont="1" applyFill="1" applyAlignment="1">
      <alignment horizontal="center"/>
    </xf>
    <xf numFmtId="43" fontId="8" fillId="0" borderId="7" xfId="8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43" fontId="7" fillId="0" borderId="0" xfId="0" applyNumberFormat="1" applyFont="1" applyFill="1"/>
    <xf numFmtId="49" fontId="7" fillId="0" borderId="7" xfId="0" applyNumberFormat="1" applyFont="1" applyFill="1" applyBorder="1"/>
    <xf numFmtId="165" fontId="8" fillId="0" borderId="7" xfId="8" applyNumberFormat="1" applyFont="1" applyFill="1" applyBorder="1"/>
    <xf numFmtId="0" fontId="7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Border="1"/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30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4" fillId="0" borderId="7" xfId="0" applyFont="1" applyFill="1" applyBorder="1" applyAlignment="1">
      <alignment horizontal="center" vertical="top" wrapText="1"/>
    </xf>
    <xf numFmtId="0" fontId="13" fillId="0" borderId="0" xfId="0" applyFont="1" applyFill="1"/>
    <xf numFmtId="0" fontId="31" fillId="0" borderId="0" xfId="0" applyFont="1" applyAlignment="1">
      <alignment horizontal="center"/>
    </xf>
    <xf numFmtId="0" fontId="25" fillId="0" borderId="7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3" fillId="0" borderId="0" xfId="0" applyFont="1"/>
    <xf numFmtId="0" fontId="32" fillId="0" borderId="0" xfId="0" applyFont="1"/>
    <xf numFmtId="0" fontId="7" fillId="0" borderId="8" xfId="0" applyFont="1" applyBorder="1" applyAlignment="1">
      <alignment horizontal="center" vertical="center" wrapText="1"/>
    </xf>
    <xf numFmtId="0" fontId="34" fillId="0" borderId="0" xfId="0" applyFont="1"/>
    <xf numFmtId="0" fontId="4" fillId="0" borderId="0" xfId="0" applyFont="1" applyFill="1" applyAlignment="1">
      <alignment horizontal="right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center"/>
    </xf>
    <xf numFmtId="0" fontId="2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7" fillId="0" borderId="1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justify" vertical="top" wrapText="1"/>
    </xf>
    <xf numFmtId="0" fontId="2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top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vertical="top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vertical="top" wrapText="1"/>
    </xf>
    <xf numFmtId="49" fontId="38" fillId="0" borderId="7" xfId="0" applyNumberFormat="1" applyFont="1" applyFill="1" applyBorder="1" applyAlignment="1">
      <alignment horizontal="center" vertical="top" wrapText="1"/>
    </xf>
    <xf numFmtId="0" fontId="40" fillId="2" borderId="7" xfId="0" applyFont="1" applyFill="1" applyBorder="1" applyAlignment="1">
      <alignment horizontal="center" vertical="top" wrapText="1"/>
    </xf>
    <xf numFmtId="49" fontId="40" fillId="2" borderId="7" xfId="0" applyNumberFormat="1" applyFont="1" applyFill="1" applyBorder="1" applyAlignment="1">
      <alignment horizontal="center" vertical="top"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37" fillId="0" borderId="7" xfId="0" applyNumberFormat="1" applyFont="1" applyFill="1" applyBorder="1" applyAlignment="1">
      <alignment horizontal="justify" vertical="top" wrapText="1"/>
    </xf>
    <xf numFmtId="0" fontId="37" fillId="0" borderId="7" xfId="0" applyFont="1" applyBorder="1" applyAlignment="1">
      <alignment horizontal="justify" wrapText="1"/>
    </xf>
    <xf numFmtId="0" fontId="38" fillId="0" borderId="7" xfId="0" applyFont="1" applyBorder="1" applyAlignment="1">
      <alignment horizontal="justify" wrapText="1"/>
    </xf>
    <xf numFmtId="49" fontId="38" fillId="0" borderId="7" xfId="0" applyNumberFormat="1" applyFont="1" applyFill="1" applyBorder="1" applyAlignment="1">
      <alignment horizontal="justify" vertical="top" wrapText="1"/>
    </xf>
    <xf numFmtId="0" fontId="38" fillId="0" borderId="7" xfId="0" applyFont="1" applyFill="1" applyBorder="1" applyAlignment="1">
      <alignment horizontal="justify" wrapText="1"/>
    </xf>
    <xf numFmtId="49" fontId="37" fillId="0" borderId="7" xfId="0" applyNumberFormat="1" applyFont="1" applyFill="1" applyBorder="1" applyAlignment="1">
      <alignment horizontal="justify" vertical="center" wrapText="1"/>
    </xf>
    <xf numFmtId="49" fontId="38" fillId="0" borderId="7" xfId="0" applyNumberFormat="1" applyFont="1" applyFill="1" applyBorder="1" applyAlignment="1">
      <alignment horizontal="justify" vertical="center" wrapText="1"/>
    </xf>
    <xf numFmtId="0" fontId="37" fillId="0" borderId="7" xfId="0" applyFont="1" applyFill="1" applyBorder="1" applyAlignment="1">
      <alignment horizontal="justify" wrapText="1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38" fillId="0" borderId="14" xfId="0" applyFont="1" applyBorder="1" applyAlignment="1">
      <alignment horizontal="justify" wrapText="1"/>
    </xf>
    <xf numFmtId="0" fontId="38" fillId="0" borderId="14" xfId="0" applyFont="1" applyFill="1" applyBorder="1" applyAlignment="1">
      <alignment horizontal="justify" wrapText="1"/>
    </xf>
    <xf numFmtId="0" fontId="39" fillId="0" borderId="7" xfId="0" applyFont="1" applyFill="1" applyBorder="1" applyAlignment="1">
      <alignment horizontal="justify" vertical="center" wrapText="1"/>
    </xf>
    <xf numFmtId="0" fontId="39" fillId="0" borderId="7" xfId="0" applyFont="1" applyFill="1" applyBorder="1" applyAlignment="1">
      <alignment horizontal="justify" vertical="center"/>
    </xf>
    <xf numFmtId="166" fontId="7" fillId="0" borderId="0" xfId="0" applyNumberFormat="1" applyFont="1" applyAlignment="1">
      <alignment horizontal="justify" vertical="center" wrapText="1"/>
    </xf>
    <xf numFmtId="166" fontId="24" fillId="0" borderId="0" xfId="0" applyNumberFormat="1" applyFont="1" applyAlignment="1">
      <alignment horizontal="justify" vertical="center" wrapText="1"/>
    </xf>
    <xf numFmtId="49" fontId="38" fillId="2" borderId="7" xfId="0" applyNumberFormat="1" applyFont="1" applyFill="1" applyBorder="1" applyAlignment="1">
      <alignment horizontal="center" vertical="center" shrinkToFit="1"/>
    </xf>
    <xf numFmtId="2" fontId="7" fillId="0" borderId="7" xfId="0" applyNumberFormat="1" applyFont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center" wrapText="1"/>
    </xf>
    <xf numFmtId="2" fontId="37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164" fontId="15" fillId="0" borderId="0" xfId="0" applyNumberFormat="1" applyFont="1" applyAlignment="1">
      <alignment horizontal="right" wrapText="1"/>
    </xf>
    <xf numFmtId="164" fontId="46" fillId="0" borderId="7" xfId="0" applyNumberFormat="1" applyFont="1" applyFill="1" applyBorder="1" applyAlignment="1">
      <alignment horizontal="center" vertical="top" wrapText="1"/>
    </xf>
    <xf numFmtId="164" fontId="39" fillId="2" borderId="7" xfId="0" applyNumberFormat="1" applyFont="1" applyFill="1" applyBorder="1" applyAlignment="1">
      <alignment horizontal="center" vertical="top" wrapText="1"/>
    </xf>
    <xf numFmtId="164" fontId="40" fillId="2" borderId="7" xfId="0" applyNumberFormat="1" applyFont="1" applyFill="1" applyBorder="1" applyAlignment="1">
      <alignment horizontal="center" vertical="top" wrapText="1"/>
    </xf>
    <xf numFmtId="164" fontId="25" fillId="0" borderId="7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right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36" fillId="0" borderId="7" xfId="0" applyNumberFormat="1" applyFont="1" applyFill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top" wrapText="1"/>
    </xf>
    <xf numFmtId="2" fontId="38" fillId="0" borderId="7" xfId="0" applyNumberFormat="1" applyFont="1" applyFill="1" applyBorder="1" applyAlignment="1">
      <alignment horizontal="center" vertical="center"/>
    </xf>
    <xf numFmtId="2" fontId="45" fillId="0" borderId="7" xfId="0" applyNumberFormat="1" applyFont="1" applyFill="1" applyBorder="1" applyAlignment="1">
      <alignment horizontal="center" vertical="center"/>
    </xf>
    <xf numFmtId="2" fontId="37" fillId="0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/>
    <xf numFmtId="2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justify" vertical="top" wrapText="1"/>
    </xf>
    <xf numFmtId="49" fontId="7" fillId="0" borderId="7" xfId="0" applyNumberFormat="1" applyFont="1" applyFill="1" applyBorder="1" applyAlignment="1">
      <alignment horizontal="justify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2" fontId="7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wrapText="1"/>
    </xf>
    <xf numFmtId="49" fontId="7" fillId="0" borderId="7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justify" wrapText="1"/>
    </xf>
    <xf numFmtId="0" fontId="25" fillId="0" borderId="7" xfId="0" applyFont="1" applyFill="1" applyBorder="1" applyAlignment="1">
      <alignment horizontal="justify" vertical="center"/>
    </xf>
    <xf numFmtId="0" fontId="25" fillId="0" borderId="0" xfId="0" applyFont="1" applyAlignment="1">
      <alignment vertical="top" wrapText="1"/>
    </xf>
    <xf numFmtId="49" fontId="25" fillId="0" borderId="0" xfId="0" applyNumberFormat="1" applyFont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justify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justify"/>
    </xf>
    <xf numFmtId="0" fontId="6" fillId="0" borderId="7" xfId="0" applyFont="1" applyBorder="1" applyAlignment="1">
      <alignment horizontal="justify"/>
    </xf>
    <xf numFmtId="2" fontId="0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16" xfId="0" applyBorder="1"/>
    <xf numFmtId="0" fontId="0" fillId="0" borderId="7" xfId="0" applyBorder="1"/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24" fillId="0" borderId="7" xfId="0" applyFont="1" applyBorder="1"/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167" fontId="7" fillId="0" borderId="2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164" fontId="25" fillId="0" borderId="0" xfId="0" applyNumberFormat="1" applyFont="1" applyAlignment="1">
      <alignment horizontal="center" vertical="top" wrapText="1"/>
    </xf>
    <xf numFmtId="164" fontId="25" fillId="0" borderId="0" xfId="0" applyNumberFormat="1" applyFont="1"/>
    <xf numFmtId="0" fontId="8" fillId="0" borderId="0" xfId="0" applyFont="1" applyAlignment="1">
      <alignment horizontal="center" wrapText="1"/>
    </xf>
    <xf numFmtId="0" fontId="7" fillId="0" borderId="21" xfId="0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6" fillId="0" borderId="0" xfId="0" applyFont="1" applyFill="1" applyBorder="1" applyAlignment="1">
      <alignment horizontal="right"/>
    </xf>
    <xf numFmtId="0" fontId="47" fillId="0" borderId="9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8" fillId="0" borderId="0" xfId="0" applyFont="1" applyAlignment="1"/>
    <xf numFmtId="0" fontId="47" fillId="0" borderId="0" xfId="0" applyFont="1" applyFill="1" applyBorder="1" applyAlignment="1">
      <alignment horizontal="right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2" fontId="7" fillId="0" borderId="23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vertical="top" wrapText="1"/>
    </xf>
    <xf numFmtId="0" fontId="44" fillId="0" borderId="0" xfId="0" applyFont="1" applyAlignment="1"/>
    <xf numFmtId="0" fontId="37" fillId="0" borderId="7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</cellXfs>
  <cellStyles count="11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источники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workbookViewId="0">
      <selection activeCell="B9" sqref="B9"/>
    </sheetView>
  </sheetViews>
  <sheetFormatPr defaultRowHeight="15.75"/>
  <cols>
    <col min="1" max="1" width="69.5703125" style="1" customWidth="1"/>
    <col min="2" max="2" width="43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>
      <c r="B1" s="307" t="s">
        <v>492</v>
      </c>
      <c r="C1" s="307"/>
      <c r="D1" s="307"/>
      <c r="E1" s="307"/>
      <c r="F1" s="307"/>
      <c r="G1" s="307"/>
      <c r="H1" s="307"/>
      <c r="I1" s="307"/>
    </row>
    <row r="2" spans="1:9" ht="56.25" customHeight="1">
      <c r="A2" s="306" t="s">
        <v>493</v>
      </c>
      <c r="B2" s="306"/>
      <c r="C2" s="306"/>
    </row>
    <row r="3" spans="1:9" ht="19.149999999999999" customHeight="1">
      <c r="B3" s="12"/>
      <c r="C3" s="13" t="s">
        <v>281</v>
      </c>
    </row>
    <row r="4" spans="1:9" s="15" customFormat="1" ht="18.75">
      <c r="A4" s="65"/>
      <c r="B4" s="66" t="s">
        <v>68</v>
      </c>
      <c r="C4" s="67" t="s">
        <v>69</v>
      </c>
    </row>
    <row r="5" spans="1:9" s="15" customFormat="1" ht="28.5" customHeight="1">
      <c r="A5" s="68" t="s">
        <v>54</v>
      </c>
      <c r="B5" s="69" t="s">
        <v>494</v>
      </c>
      <c r="C5" s="75" t="s">
        <v>329</v>
      </c>
      <c r="D5" s="71">
        <v>395978.2</v>
      </c>
      <c r="E5" s="71">
        <v>395978.2</v>
      </c>
      <c r="F5" s="71">
        <v>395978.2</v>
      </c>
      <c r="G5" s="71">
        <v>395978.2</v>
      </c>
      <c r="H5" s="71">
        <v>395978.2</v>
      </c>
      <c r="I5" s="71">
        <v>395978.2</v>
      </c>
    </row>
    <row r="6" spans="1:9" s="15" customFormat="1" ht="37.5">
      <c r="A6" s="72" t="s">
        <v>55</v>
      </c>
      <c r="B6" s="75" t="s">
        <v>330</v>
      </c>
      <c r="C6" s="75" t="s">
        <v>329</v>
      </c>
      <c r="D6" s="71" t="e">
        <f t="shared" ref="D6:I6" si="0">D9+D14+D19</f>
        <v>#REF!</v>
      </c>
      <c r="E6" s="71" t="e">
        <f t="shared" si="0"/>
        <v>#REF!</v>
      </c>
      <c r="F6" s="71" t="e">
        <f t="shared" si="0"/>
        <v>#REF!</v>
      </c>
      <c r="G6" s="71" t="e">
        <f t="shared" si="0"/>
        <v>#REF!</v>
      </c>
      <c r="H6" s="71" t="e">
        <f t="shared" si="0"/>
        <v>#REF!</v>
      </c>
      <c r="I6" s="71" t="e">
        <f t="shared" si="0"/>
        <v>#REF!</v>
      </c>
    </row>
    <row r="7" spans="1:9" s="15" customFormat="1" ht="18.75">
      <c r="A7" s="73" t="s">
        <v>56</v>
      </c>
      <c r="B7" s="75"/>
      <c r="C7" s="70"/>
      <c r="D7" s="71"/>
      <c r="E7" s="71"/>
      <c r="F7" s="71"/>
      <c r="G7" s="71"/>
      <c r="H7" s="71"/>
      <c r="I7" s="71"/>
    </row>
    <row r="8" spans="1:9" s="15" customFormat="1" ht="37.5">
      <c r="A8" s="74" t="s">
        <v>289</v>
      </c>
      <c r="B8" s="75" t="s">
        <v>331</v>
      </c>
      <c r="C8" s="75" t="s">
        <v>329</v>
      </c>
      <c r="D8" s="71" t="e">
        <f>#REF!</f>
        <v>#REF!</v>
      </c>
      <c r="E8" s="71" t="e">
        <f>#REF!</f>
        <v>#REF!</v>
      </c>
      <c r="F8" s="71" t="e">
        <f>#REF!</f>
        <v>#REF!</v>
      </c>
      <c r="G8" s="71" t="e">
        <f>#REF!</f>
        <v>#REF!</v>
      </c>
      <c r="H8" s="71" t="e">
        <f>#REF!</f>
        <v>#REF!</v>
      </c>
      <c r="I8" s="71" t="e">
        <f>#REF!</f>
        <v>#REF!</v>
      </c>
    </row>
    <row r="9" spans="1:9" s="76" customFormat="1" ht="37.5">
      <c r="A9" s="72" t="s">
        <v>57</v>
      </c>
      <c r="B9" s="75" t="s">
        <v>332</v>
      </c>
      <c r="C9" s="75" t="s">
        <v>329</v>
      </c>
      <c r="D9" s="71" t="e">
        <f t="shared" ref="D9:I9" si="1">D10-D12</f>
        <v>#REF!</v>
      </c>
      <c r="E9" s="71" t="e">
        <f t="shared" si="1"/>
        <v>#REF!</v>
      </c>
      <c r="F9" s="71" t="e">
        <f t="shared" si="1"/>
        <v>#REF!</v>
      </c>
      <c r="G9" s="71" t="e">
        <f t="shared" si="1"/>
        <v>#REF!</v>
      </c>
      <c r="H9" s="71" t="e">
        <f t="shared" si="1"/>
        <v>#REF!</v>
      </c>
      <c r="I9" s="71" t="e">
        <f t="shared" si="1"/>
        <v>#REF!</v>
      </c>
    </row>
    <row r="10" spans="1:9" s="15" customFormat="1" ht="37.5">
      <c r="A10" s="77" t="s">
        <v>58</v>
      </c>
      <c r="B10" s="75" t="s">
        <v>333</v>
      </c>
      <c r="C10" s="75" t="s">
        <v>329</v>
      </c>
      <c r="D10" s="71" t="e">
        <f t="shared" ref="D10:I10" si="2">D11</f>
        <v>#REF!</v>
      </c>
      <c r="E10" s="71" t="e">
        <f t="shared" si="2"/>
        <v>#REF!</v>
      </c>
      <c r="F10" s="71" t="e">
        <f t="shared" si="2"/>
        <v>#REF!</v>
      </c>
      <c r="G10" s="71" t="e">
        <f t="shared" si="2"/>
        <v>#REF!</v>
      </c>
      <c r="H10" s="71" t="e">
        <f t="shared" si="2"/>
        <v>#REF!</v>
      </c>
      <c r="I10" s="71" t="e">
        <f t="shared" si="2"/>
        <v>#REF!</v>
      </c>
    </row>
    <row r="11" spans="1:9" s="15" customFormat="1" ht="40.5" customHeight="1">
      <c r="A11" s="73" t="s">
        <v>290</v>
      </c>
      <c r="B11" s="75" t="s">
        <v>334</v>
      </c>
      <c r="C11" s="75" t="s">
        <v>329</v>
      </c>
      <c r="D11" s="71" t="e">
        <f>D13+#REF!+D18-D16-D19</f>
        <v>#REF!</v>
      </c>
      <c r="E11" s="71" t="e">
        <f>E13+#REF!+E18-E16-E19</f>
        <v>#REF!</v>
      </c>
      <c r="F11" s="71" t="e">
        <f>F13+#REF!+F18-F16-F19</f>
        <v>#REF!</v>
      </c>
      <c r="G11" s="71" t="e">
        <f>G13+#REF!+G18-G16-G19</f>
        <v>#REF!</v>
      </c>
      <c r="H11" s="71" t="e">
        <f>H13+#REF!+H18-H16-H19</f>
        <v>#REF!</v>
      </c>
      <c r="I11" s="71" t="e">
        <f>I13+#REF!+I18-I16-I19</f>
        <v>#REF!</v>
      </c>
    </row>
    <row r="12" spans="1:9" s="15" customFormat="1" ht="37.5">
      <c r="A12" s="73" t="s">
        <v>60</v>
      </c>
      <c r="B12" s="75" t="s">
        <v>335</v>
      </c>
      <c r="C12" s="75" t="s">
        <v>329</v>
      </c>
      <c r="D12" s="71">
        <f t="shared" ref="D12:I12" si="3">D13</f>
        <v>160000</v>
      </c>
      <c r="E12" s="71">
        <f t="shared" si="3"/>
        <v>160000</v>
      </c>
      <c r="F12" s="71">
        <f t="shared" si="3"/>
        <v>160000</v>
      </c>
      <c r="G12" s="71">
        <f t="shared" si="3"/>
        <v>160000</v>
      </c>
      <c r="H12" s="71">
        <f t="shared" si="3"/>
        <v>160000</v>
      </c>
      <c r="I12" s="71">
        <f t="shared" si="3"/>
        <v>160000</v>
      </c>
    </row>
    <row r="13" spans="1:9" s="15" customFormat="1" ht="37.5">
      <c r="A13" s="73" t="s">
        <v>70</v>
      </c>
      <c r="B13" s="75" t="s">
        <v>336</v>
      </c>
      <c r="C13" s="75" t="s">
        <v>329</v>
      </c>
      <c r="D13" s="71">
        <v>160000</v>
      </c>
      <c r="E13" s="71">
        <v>160000</v>
      </c>
      <c r="F13" s="71">
        <v>160000</v>
      </c>
      <c r="G13" s="71">
        <v>160000</v>
      </c>
      <c r="H13" s="71">
        <v>160000</v>
      </c>
      <c r="I13" s="71">
        <v>160000</v>
      </c>
    </row>
    <row r="14" spans="1:9" s="76" customFormat="1" ht="37.5">
      <c r="A14" s="72" t="s">
        <v>61</v>
      </c>
      <c r="B14" s="75" t="s">
        <v>337</v>
      </c>
      <c r="C14" s="75" t="s">
        <v>329</v>
      </c>
      <c r="D14" s="71">
        <f t="shared" ref="D14:I14" si="4">D15-D17</f>
        <v>-4978.640000000014</v>
      </c>
      <c r="E14" s="71">
        <f t="shared" si="4"/>
        <v>-4978.640000000014</v>
      </c>
      <c r="F14" s="71">
        <f t="shared" si="4"/>
        <v>-4978.640000000014</v>
      </c>
      <c r="G14" s="71">
        <f t="shared" si="4"/>
        <v>-4978.640000000014</v>
      </c>
      <c r="H14" s="71">
        <f t="shared" si="4"/>
        <v>-4978.640000000014</v>
      </c>
      <c r="I14" s="71">
        <f t="shared" si="4"/>
        <v>-4978.640000000014</v>
      </c>
    </row>
    <row r="15" spans="1:9" s="15" customFormat="1" ht="37.5">
      <c r="A15" s="73" t="s">
        <v>59</v>
      </c>
      <c r="B15" s="75" t="s">
        <v>338</v>
      </c>
      <c r="C15" s="75" t="s">
        <v>329</v>
      </c>
      <c r="D15" s="71">
        <f t="shared" ref="D15:I15" si="5">D16</f>
        <v>250000</v>
      </c>
      <c r="E15" s="71">
        <f t="shared" si="5"/>
        <v>250000</v>
      </c>
      <c r="F15" s="71">
        <f t="shared" si="5"/>
        <v>250000</v>
      </c>
      <c r="G15" s="71">
        <f t="shared" si="5"/>
        <v>250000</v>
      </c>
      <c r="H15" s="71">
        <f t="shared" si="5"/>
        <v>250000</v>
      </c>
      <c r="I15" s="71">
        <f t="shared" si="5"/>
        <v>250000</v>
      </c>
    </row>
    <row r="16" spans="1:9" s="15" customFormat="1" ht="37.5">
      <c r="A16" s="73" t="s">
        <v>71</v>
      </c>
      <c r="B16" s="75" t="s">
        <v>339</v>
      </c>
      <c r="C16" s="75" t="s">
        <v>329</v>
      </c>
      <c r="D16" s="71">
        <v>250000</v>
      </c>
      <c r="E16" s="71">
        <v>250000</v>
      </c>
      <c r="F16" s="71">
        <v>250000</v>
      </c>
      <c r="G16" s="71">
        <v>250000</v>
      </c>
      <c r="H16" s="71">
        <v>250000</v>
      </c>
      <c r="I16" s="71">
        <v>250000</v>
      </c>
    </row>
    <row r="17" spans="1:9" s="15" customFormat="1" ht="56.25">
      <c r="A17" s="73" t="s">
        <v>62</v>
      </c>
      <c r="B17" s="75" t="s">
        <v>340</v>
      </c>
      <c r="C17" s="75" t="s">
        <v>329</v>
      </c>
      <c r="D17" s="71">
        <f t="shared" ref="D17:I17" si="6">D18</f>
        <v>254978.64</v>
      </c>
      <c r="E17" s="71">
        <f t="shared" si="6"/>
        <v>254978.64</v>
      </c>
      <c r="F17" s="71">
        <f t="shared" si="6"/>
        <v>254978.64</v>
      </c>
      <c r="G17" s="71">
        <f t="shared" si="6"/>
        <v>254978.64</v>
      </c>
      <c r="H17" s="71">
        <f t="shared" si="6"/>
        <v>254978.64</v>
      </c>
      <c r="I17" s="71">
        <f t="shared" si="6"/>
        <v>254978.64</v>
      </c>
    </row>
    <row r="18" spans="1:9" s="15" customFormat="1" ht="56.25">
      <c r="A18" s="73" t="s">
        <v>72</v>
      </c>
      <c r="B18" s="75" t="s">
        <v>341</v>
      </c>
      <c r="C18" s="75" t="s">
        <v>329</v>
      </c>
      <c r="D18" s="71">
        <f t="shared" ref="D18:I18" si="7">4978.64+250000</f>
        <v>254978.64</v>
      </c>
      <c r="E18" s="71">
        <f t="shared" si="7"/>
        <v>254978.64</v>
      </c>
      <c r="F18" s="71">
        <f t="shared" si="7"/>
        <v>254978.64</v>
      </c>
      <c r="G18" s="71">
        <f t="shared" si="7"/>
        <v>254978.64</v>
      </c>
      <c r="H18" s="71">
        <f t="shared" si="7"/>
        <v>254978.64</v>
      </c>
      <c r="I18" s="71">
        <f t="shared" si="7"/>
        <v>254978.64</v>
      </c>
    </row>
    <row r="19" spans="1:9" s="76" customFormat="1" ht="37.5">
      <c r="A19" s="72" t="s">
        <v>65</v>
      </c>
      <c r="B19" s="75" t="s">
        <v>342</v>
      </c>
      <c r="C19" s="75" t="s">
        <v>329</v>
      </c>
      <c r="D19" s="71" t="e">
        <f t="shared" ref="D19:I19" si="8">D20+D23</f>
        <v>#REF!</v>
      </c>
      <c r="E19" s="71" t="e">
        <f t="shared" si="8"/>
        <v>#REF!</v>
      </c>
      <c r="F19" s="71" t="e">
        <f t="shared" si="8"/>
        <v>#REF!</v>
      </c>
      <c r="G19" s="71" t="e">
        <f t="shared" si="8"/>
        <v>#REF!</v>
      </c>
      <c r="H19" s="71" t="e">
        <f t="shared" si="8"/>
        <v>#REF!</v>
      </c>
      <c r="I19" s="71" t="e">
        <f t="shared" si="8"/>
        <v>#REF!</v>
      </c>
    </row>
    <row r="20" spans="1:9" s="15" customFormat="1" ht="37.5">
      <c r="A20" s="78" t="s">
        <v>63</v>
      </c>
      <c r="B20" s="75" t="s">
        <v>343</v>
      </c>
      <c r="C20" s="75" t="s">
        <v>329</v>
      </c>
      <c r="D20" s="71">
        <f t="shared" ref="D20:I20" si="9">D22</f>
        <v>87537</v>
      </c>
      <c r="E20" s="71">
        <f t="shared" si="9"/>
        <v>87537</v>
      </c>
      <c r="F20" s="71">
        <f t="shared" si="9"/>
        <v>87537</v>
      </c>
      <c r="G20" s="71">
        <f t="shared" si="9"/>
        <v>87537</v>
      </c>
      <c r="H20" s="71">
        <f t="shared" si="9"/>
        <v>87537</v>
      </c>
      <c r="I20" s="71">
        <f t="shared" si="9"/>
        <v>87537</v>
      </c>
    </row>
    <row r="21" spans="1:9" s="15" customFormat="1" ht="37.5">
      <c r="A21" s="79" t="s">
        <v>64</v>
      </c>
      <c r="B21" s="75" t="s">
        <v>344</v>
      </c>
      <c r="C21" s="75" t="s">
        <v>329</v>
      </c>
      <c r="D21" s="71">
        <f t="shared" ref="D21:I21" si="10">D22</f>
        <v>87537</v>
      </c>
      <c r="E21" s="71">
        <f t="shared" si="10"/>
        <v>87537</v>
      </c>
      <c r="F21" s="71">
        <f t="shared" si="10"/>
        <v>87537</v>
      </c>
      <c r="G21" s="71">
        <f t="shared" si="10"/>
        <v>87537</v>
      </c>
      <c r="H21" s="71">
        <f t="shared" si="10"/>
        <v>87537</v>
      </c>
      <c r="I21" s="71">
        <f t="shared" si="10"/>
        <v>87537</v>
      </c>
    </row>
    <row r="22" spans="1:9" s="15" customFormat="1" ht="56.25">
      <c r="A22" s="73" t="s">
        <v>73</v>
      </c>
      <c r="B22" s="75" t="s">
        <v>345</v>
      </c>
      <c r="C22" s="75" t="s">
        <v>329</v>
      </c>
      <c r="D22" s="71">
        <f t="shared" ref="D22:I22" si="11">66600+20937</f>
        <v>87537</v>
      </c>
      <c r="E22" s="71">
        <f t="shared" si="11"/>
        <v>87537</v>
      </c>
      <c r="F22" s="71">
        <f t="shared" si="11"/>
        <v>87537</v>
      </c>
      <c r="G22" s="71">
        <f t="shared" si="11"/>
        <v>87537</v>
      </c>
      <c r="H22" s="71">
        <f t="shared" si="11"/>
        <v>87537</v>
      </c>
      <c r="I22" s="71">
        <f t="shared" si="11"/>
        <v>87537</v>
      </c>
    </row>
    <row r="23" spans="1:9" s="15" customFormat="1" ht="37.5">
      <c r="A23" s="80" t="s">
        <v>67</v>
      </c>
      <c r="B23" s="75" t="s">
        <v>346</v>
      </c>
      <c r="C23" s="75" t="s">
        <v>329</v>
      </c>
      <c r="D23" s="71" t="e">
        <f>D24 -#REF!</f>
        <v>#REF!</v>
      </c>
      <c r="E23" s="71" t="e">
        <f>E24 -#REF!</f>
        <v>#REF!</v>
      </c>
      <c r="F23" s="71" t="e">
        <f>F24 -#REF!</f>
        <v>#REF!</v>
      </c>
      <c r="G23" s="71" t="e">
        <f>G24 -#REF!</f>
        <v>#REF!</v>
      </c>
      <c r="H23" s="71" t="e">
        <f>H24 -#REF!</f>
        <v>#REF!</v>
      </c>
      <c r="I23" s="71" t="e">
        <f>I24 -#REF!</f>
        <v>#REF!</v>
      </c>
    </row>
    <row r="24" spans="1:9" s="15" customFormat="1" ht="115.5" customHeight="1">
      <c r="A24" s="81" t="s">
        <v>291</v>
      </c>
      <c r="B24" s="75" t="s">
        <v>347</v>
      </c>
      <c r="C24" s="75" t="s">
        <v>329</v>
      </c>
      <c r="D24" s="71" t="e">
        <f>#REF!+D25</f>
        <v>#REF!</v>
      </c>
      <c r="E24" s="71" t="e">
        <f>#REF!+E25</f>
        <v>#REF!</v>
      </c>
      <c r="F24" s="71" t="e">
        <f>#REF!+F25</f>
        <v>#REF!</v>
      </c>
      <c r="G24" s="71" t="e">
        <f>#REF!+G25</f>
        <v>#REF!</v>
      </c>
      <c r="H24" s="71" t="e">
        <f>#REF!+H25</f>
        <v>#REF!</v>
      </c>
      <c r="I24" s="71" t="e">
        <f>#REF!+I25</f>
        <v>#REF!</v>
      </c>
    </row>
    <row r="25" spans="1:9" s="15" customFormat="1" ht="112.5">
      <c r="A25" s="81" t="s">
        <v>79</v>
      </c>
      <c r="B25" s="75" t="s">
        <v>348</v>
      </c>
      <c r="C25" s="75" t="s">
        <v>329</v>
      </c>
      <c r="D25" s="71">
        <v>2800</v>
      </c>
      <c r="E25" s="71">
        <v>2800</v>
      </c>
      <c r="F25" s="71">
        <v>2800</v>
      </c>
      <c r="G25" s="71">
        <v>2800</v>
      </c>
      <c r="H25" s="71">
        <v>2800</v>
      </c>
      <c r="I25" s="71">
        <v>2800</v>
      </c>
    </row>
    <row r="26" spans="1:9" s="15" customFormat="1" ht="18.75">
      <c r="B26" s="82"/>
      <c r="C26" s="83"/>
    </row>
    <row r="27" spans="1:9" s="15" customFormat="1" ht="18.75">
      <c r="B27" s="82"/>
      <c r="C27" s="83"/>
    </row>
    <row r="28" spans="1:9" s="15" customFormat="1" ht="18.75">
      <c r="B28" s="82"/>
      <c r="C28" s="83"/>
    </row>
    <row r="29" spans="1:9" s="15" customFormat="1" ht="18.75">
      <c r="B29" s="82"/>
      <c r="C29" s="83"/>
    </row>
    <row r="30" spans="1:9" s="15" customFormat="1" ht="18.75">
      <c r="B30" s="84"/>
      <c r="C30" s="85"/>
    </row>
    <row r="31" spans="1:9" s="15" customFormat="1" ht="18.75">
      <c r="B31" s="82"/>
      <c r="C31" s="83"/>
    </row>
    <row r="32" spans="1:9" s="15" customFormat="1" ht="18.75">
      <c r="B32" s="82"/>
      <c r="C32" s="83"/>
    </row>
    <row r="33" spans="2:3" s="15" customFormat="1" ht="18.75">
      <c r="B33" s="86"/>
      <c r="C33" s="87"/>
    </row>
    <row r="34" spans="2:3" s="15" customFormat="1" ht="18.75">
      <c r="B34" s="82"/>
      <c r="C34" s="83"/>
    </row>
    <row r="35" spans="2:3" s="15" customFormat="1" ht="18.75">
      <c r="B35" s="82"/>
      <c r="C35" s="83"/>
    </row>
    <row r="36" spans="2:3" s="15" customFormat="1" ht="18.75">
      <c r="B36" s="86"/>
      <c r="C36" s="87"/>
    </row>
    <row r="37" spans="2:3" s="15" customFormat="1" ht="18.75">
      <c r="B37" s="82"/>
      <c r="C37" s="83"/>
    </row>
    <row r="38" spans="2:3" s="15" customFormat="1" ht="18.75">
      <c r="B38" s="82"/>
      <c r="C38" s="83"/>
    </row>
    <row r="39" spans="2:3" s="15" customFormat="1" ht="18.75">
      <c r="B39" s="82"/>
      <c r="C39" s="83"/>
    </row>
    <row r="40" spans="2:3" s="15" customFormat="1" ht="18.75">
      <c r="B40" s="82"/>
      <c r="C40" s="83"/>
    </row>
    <row r="41" spans="2:3" s="15" customFormat="1" ht="18.75">
      <c r="B41" s="88"/>
      <c r="C41" s="89"/>
    </row>
    <row r="42" spans="2:3" s="15" customFormat="1" ht="18.75">
      <c r="B42" s="88"/>
      <c r="C42" s="89"/>
    </row>
    <row r="43" spans="2:3" s="15" customFormat="1" ht="18.75">
      <c r="B43" s="88"/>
      <c r="C43" s="89"/>
    </row>
    <row r="44" spans="2:3" s="15" customFormat="1" ht="18.75">
      <c r="C44" s="90"/>
    </row>
    <row r="45" spans="2:3" s="15" customFormat="1" ht="18.75">
      <c r="C45" s="90"/>
    </row>
    <row r="46" spans="2:3" s="15" customFormat="1" ht="18.75">
      <c r="C46" s="90"/>
    </row>
    <row r="47" spans="2:3" s="15" customFormat="1" ht="18.75">
      <c r="C47" s="90"/>
    </row>
    <row r="48" spans="2:3" s="15" customFormat="1" ht="18.75">
      <c r="C48" s="90"/>
    </row>
    <row r="49" spans="3:3" s="15" customFormat="1" ht="18.75">
      <c r="C49" s="90"/>
    </row>
    <row r="50" spans="3:3" s="15" customFormat="1" ht="18.75">
      <c r="C50" s="90"/>
    </row>
    <row r="51" spans="3:3" s="15" customFormat="1" ht="18.75">
      <c r="C51" s="90"/>
    </row>
    <row r="52" spans="3:3" s="15" customFormat="1" ht="18.75">
      <c r="C52" s="90"/>
    </row>
    <row r="53" spans="3:3" s="15" customFormat="1" ht="18.75">
      <c r="C53" s="90"/>
    </row>
    <row r="54" spans="3:3" s="15" customFormat="1" ht="18.75">
      <c r="C54" s="90"/>
    </row>
    <row r="55" spans="3:3" s="15" customFormat="1" ht="18.75">
      <c r="C55" s="90"/>
    </row>
    <row r="56" spans="3:3" s="15" customFormat="1" ht="18.75">
      <c r="C56" s="90"/>
    </row>
    <row r="57" spans="3:3" s="15" customFormat="1" ht="18.75">
      <c r="C57" s="90"/>
    </row>
    <row r="58" spans="3:3" s="15" customFormat="1" ht="18.75">
      <c r="C58" s="90"/>
    </row>
    <row r="59" spans="3:3" s="15" customFormat="1" ht="18.75">
      <c r="C59" s="90"/>
    </row>
    <row r="60" spans="3:3" s="15" customFormat="1" ht="18.75">
      <c r="C60" s="90"/>
    </row>
    <row r="61" spans="3:3" s="15" customFormat="1" ht="18.75">
      <c r="C61" s="90"/>
    </row>
    <row r="62" spans="3:3" s="15" customFormat="1" ht="18.75">
      <c r="C62" s="90"/>
    </row>
    <row r="63" spans="3:3" s="15" customFormat="1" ht="18.75">
      <c r="C63" s="90"/>
    </row>
    <row r="64" spans="3:3" s="15" customFormat="1" ht="18.75">
      <c r="C64" s="90"/>
    </row>
    <row r="65" spans="3:3" s="15" customFormat="1" ht="18.75">
      <c r="C65" s="90"/>
    </row>
    <row r="66" spans="3:3" s="15" customFormat="1" ht="18.75">
      <c r="C66" s="90"/>
    </row>
    <row r="67" spans="3:3" s="15" customFormat="1" ht="18.75">
      <c r="C67" s="90"/>
    </row>
    <row r="68" spans="3:3" s="15" customFormat="1" ht="18.75">
      <c r="C68" s="90"/>
    </row>
    <row r="69" spans="3:3" s="15" customFormat="1" ht="18.75">
      <c r="C69" s="90"/>
    </row>
    <row r="70" spans="3:3" s="15" customFormat="1" ht="18.75">
      <c r="C70" s="90"/>
    </row>
    <row r="71" spans="3:3" s="15" customFormat="1" ht="18.75">
      <c r="C71" s="90"/>
    </row>
    <row r="72" spans="3:3" s="15" customFormat="1" ht="18.75">
      <c r="C72" s="90"/>
    </row>
    <row r="73" spans="3:3" s="15" customFormat="1" ht="18.75">
      <c r="C73" s="90"/>
    </row>
    <row r="74" spans="3:3" s="15" customFormat="1" ht="18.75">
      <c r="C74" s="90"/>
    </row>
    <row r="75" spans="3:3" s="15" customFormat="1" ht="18.75">
      <c r="C75" s="90"/>
    </row>
    <row r="76" spans="3:3" s="15" customFormat="1" ht="18.75">
      <c r="C76" s="90"/>
    </row>
    <row r="77" spans="3:3" s="15" customFormat="1" ht="18.75">
      <c r="C77" s="90"/>
    </row>
    <row r="78" spans="3:3" s="15" customFormat="1" ht="18.75">
      <c r="C78" s="90"/>
    </row>
    <row r="79" spans="3:3" s="15" customFormat="1" ht="18.75">
      <c r="C79" s="90"/>
    </row>
    <row r="80" spans="3:3" s="15" customFormat="1" ht="18.75">
      <c r="C80" s="90"/>
    </row>
    <row r="81" spans="3:3" s="15" customFormat="1" ht="18.75">
      <c r="C81" s="90"/>
    </row>
    <row r="82" spans="3:3" s="15" customFormat="1" ht="18.75">
      <c r="C82" s="90"/>
    </row>
    <row r="83" spans="3:3" s="15" customFormat="1" ht="18.75">
      <c r="C83" s="90"/>
    </row>
    <row r="84" spans="3:3" s="15" customFormat="1" ht="18.75">
      <c r="C84" s="90"/>
    </row>
    <row r="85" spans="3:3" s="15" customFormat="1" ht="18.75">
      <c r="C85" s="90"/>
    </row>
    <row r="86" spans="3:3" s="15" customFormat="1" ht="18.75">
      <c r="C86" s="90"/>
    </row>
    <row r="87" spans="3:3" s="15" customFormat="1" ht="18.75">
      <c r="C87" s="90"/>
    </row>
    <row r="88" spans="3:3" s="15" customFormat="1" ht="18.75">
      <c r="C88" s="90"/>
    </row>
    <row r="89" spans="3:3" s="15" customFormat="1" ht="18.75">
      <c r="C89" s="90"/>
    </row>
    <row r="90" spans="3:3" s="15" customFormat="1" ht="18.75">
      <c r="C90" s="90"/>
    </row>
    <row r="91" spans="3:3" s="15" customFormat="1" ht="18.75">
      <c r="C91" s="90"/>
    </row>
    <row r="92" spans="3:3" s="15" customFormat="1" ht="18.75">
      <c r="C92" s="90"/>
    </row>
    <row r="93" spans="3:3" s="15" customFormat="1" ht="18.75">
      <c r="C93" s="90"/>
    </row>
    <row r="94" spans="3:3" s="15" customFormat="1" ht="18.75">
      <c r="C94" s="90"/>
    </row>
    <row r="95" spans="3:3" s="15" customFormat="1" ht="18.75">
      <c r="C95" s="90"/>
    </row>
    <row r="96" spans="3:3" s="15" customFormat="1" ht="18.75">
      <c r="C96" s="90"/>
    </row>
    <row r="97" spans="3:3" s="15" customFormat="1" ht="18.75">
      <c r="C97" s="90"/>
    </row>
    <row r="98" spans="3:3" s="15" customFormat="1" ht="18.75">
      <c r="C98" s="90"/>
    </row>
    <row r="99" spans="3:3" s="15" customFormat="1" ht="18.75">
      <c r="C99" s="90"/>
    </row>
    <row r="100" spans="3:3" s="15" customFormat="1" ht="18.75">
      <c r="C100" s="90"/>
    </row>
    <row r="101" spans="3:3" s="15" customFormat="1" ht="18.75">
      <c r="C101" s="90"/>
    </row>
    <row r="102" spans="3:3" s="15" customFormat="1" ht="18.75">
      <c r="C102" s="90"/>
    </row>
    <row r="103" spans="3:3" s="15" customFormat="1" ht="18.75">
      <c r="C103" s="90"/>
    </row>
    <row r="104" spans="3:3" s="15" customFormat="1" ht="18.75">
      <c r="C104" s="90"/>
    </row>
    <row r="105" spans="3:3" s="15" customFormat="1" ht="18.75">
      <c r="C105" s="90"/>
    </row>
    <row r="106" spans="3:3" s="15" customFormat="1" ht="18.75">
      <c r="C106" s="90"/>
    </row>
    <row r="107" spans="3:3" s="15" customFormat="1" ht="18.75">
      <c r="C107" s="90"/>
    </row>
    <row r="108" spans="3:3" s="15" customFormat="1" ht="18.75">
      <c r="C108" s="90"/>
    </row>
    <row r="109" spans="3:3" s="15" customFormat="1" ht="18.75">
      <c r="C109" s="90"/>
    </row>
    <row r="110" spans="3:3" s="15" customFormat="1" ht="18.75">
      <c r="C110" s="90"/>
    </row>
    <row r="111" spans="3:3" s="15" customFormat="1" ht="18.75">
      <c r="C111" s="90"/>
    </row>
    <row r="112" spans="3:3" s="15" customFormat="1" ht="18.75">
      <c r="C112" s="90"/>
    </row>
    <row r="113" spans="3:3" s="15" customFormat="1" ht="18.75">
      <c r="C113" s="90"/>
    </row>
    <row r="114" spans="3:3" s="15" customFormat="1" ht="18.75">
      <c r="C114" s="90"/>
    </row>
    <row r="115" spans="3:3" s="15" customFormat="1" ht="18.75">
      <c r="C115" s="90"/>
    </row>
    <row r="116" spans="3:3" s="15" customFormat="1" ht="18.75">
      <c r="C116" s="90"/>
    </row>
    <row r="117" spans="3:3" s="15" customFormat="1" ht="18.75">
      <c r="C117" s="90"/>
    </row>
    <row r="118" spans="3:3" s="15" customFormat="1" ht="18.75">
      <c r="C118" s="90"/>
    </row>
    <row r="119" spans="3:3" s="15" customFormat="1" ht="18.75">
      <c r="C119" s="90"/>
    </row>
    <row r="120" spans="3:3" s="15" customFormat="1" ht="18.75">
      <c r="C120" s="90"/>
    </row>
    <row r="121" spans="3:3" s="15" customFormat="1" ht="18.75">
      <c r="C121" s="90"/>
    </row>
    <row r="122" spans="3:3" s="15" customFormat="1" ht="18.75">
      <c r="C122" s="90"/>
    </row>
    <row r="123" spans="3:3" s="15" customFormat="1" ht="18.75">
      <c r="C123" s="90"/>
    </row>
    <row r="124" spans="3:3" s="15" customFormat="1" ht="18.75">
      <c r="C124" s="90"/>
    </row>
    <row r="125" spans="3:3" s="15" customFormat="1" ht="18.75">
      <c r="C125" s="90"/>
    </row>
    <row r="126" spans="3:3" s="15" customFormat="1" ht="18.75">
      <c r="C126" s="90"/>
    </row>
    <row r="127" spans="3:3" s="15" customFormat="1" ht="18.75">
      <c r="C127" s="90"/>
    </row>
    <row r="128" spans="3:3" s="15" customFormat="1" ht="18.75">
      <c r="C128" s="90"/>
    </row>
    <row r="129" spans="3:3" s="15" customFormat="1" ht="18.75">
      <c r="C129" s="90"/>
    </row>
    <row r="130" spans="3:3" s="15" customFormat="1" ht="18.75">
      <c r="C130" s="90"/>
    </row>
    <row r="131" spans="3:3" s="15" customFormat="1" ht="18.75">
      <c r="C131" s="90"/>
    </row>
    <row r="132" spans="3:3" s="15" customFormat="1" ht="18.75">
      <c r="C132" s="90"/>
    </row>
    <row r="133" spans="3:3" s="15" customFormat="1" ht="18.75">
      <c r="C133" s="90"/>
    </row>
    <row r="134" spans="3:3" s="15" customFormat="1" ht="18.75">
      <c r="C134" s="90"/>
    </row>
    <row r="135" spans="3:3" s="15" customFormat="1" ht="18.75">
      <c r="C135" s="90"/>
    </row>
    <row r="136" spans="3:3" s="15" customFormat="1" ht="18.75">
      <c r="C136" s="90"/>
    </row>
    <row r="137" spans="3:3" s="15" customFormat="1" ht="18.75">
      <c r="C137" s="90"/>
    </row>
    <row r="138" spans="3:3" s="15" customFormat="1" ht="18.75">
      <c r="C138" s="90"/>
    </row>
    <row r="139" spans="3:3" s="15" customFormat="1" ht="18.75">
      <c r="C139" s="90"/>
    </row>
    <row r="140" spans="3:3" s="15" customFormat="1" ht="18.75">
      <c r="C140" s="90"/>
    </row>
    <row r="141" spans="3:3" s="15" customFormat="1" ht="18.75">
      <c r="C141" s="90"/>
    </row>
    <row r="142" spans="3:3" s="15" customFormat="1" ht="18.75">
      <c r="C142" s="90"/>
    </row>
    <row r="143" spans="3:3" s="15" customFormat="1" ht="18.75">
      <c r="C143" s="90"/>
    </row>
    <row r="144" spans="3:3" s="15" customFormat="1" ht="18.75">
      <c r="C144" s="90"/>
    </row>
    <row r="145" spans="3:3" s="15" customFormat="1" ht="18.75">
      <c r="C145" s="90"/>
    </row>
    <row r="146" spans="3:3" s="15" customFormat="1" ht="18.75">
      <c r="C146" s="90"/>
    </row>
    <row r="147" spans="3:3" s="15" customFormat="1" ht="18.75">
      <c r="C147" s="90"/>
    </row>
    <row r="148" spans="3:3">
      <c r="C148" s="14"/>
    </row>
    <row r="149" spans="3:3">
      <c r="C149" s="14"/>
    </row>
    <row r="150" spans="3:3">
      <c r="C150" s="14"/>
    </row>
    <row r="151" spans="3:3">
      <c r="C151" s="14"/>
    </row>
    <row r="152" spans="3:3">
      <c r="C152" s="14"/>
    </row>
    <row r="153" spans="3:3">
      <c r="C153" s="14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view="pageBreakPreview" topLeftCell="A52" zoomScale="60" workbookViewId="0">
      <selection activeCell="H36" sqref="H36"/>
    </sheetView>
  </sheetViews>
  <sheetFormatPr defaultColWidth="3.5703125" defaultRowHeight="12.75"/>
  <cols>
    <col min="1" max="1" width="5" style="41" customWidth="1"/>
    <col min="2" max="2" width="100.7109375" style="42" customWidth="1"/>
    <col min="3" max="4" width="9" style="43" customWidth="1"/>
    <col min="5" max="5" width="23.140625" style="43" customWidth="1"/>
    <col min="6" max="6" width="16.42578125" style="43" customWidth="1"/>
    <col min="7" max="7" width="12.7109375" style="43" customWidth="1"/>
    <col min="8" max="8" width="13.28515625" style="144" customWidth="1"/>
    <col min="9" max="9" width="15" style="144" customWidth="1"/>
    <col min="10" max="255" width="9.140625" style="44" customWidth="1"/>
    <col min="256" max="16384" width="3.5703125" style="44"/>
  </cols>
  <sheetData>
    <row r="1" spans="1:9" ht="159" customHeight="1">
      <c r="A1" s="289"/>
      <c r="B1" s="252"/>
      <c r="C1" s="253"/>
      <c r="D1" s="253"/>
      <c r="E1" s="253"/>
      <c r="F1" s="253"/>
      <c r="G1" s="339" t="s">
        <v>512</v>
      </c>
      <c r="H1" s="339"/>
      <c r="I1" s="339"/>
    </row>
    <row r="2" spans="1:9" ht="16.5" customHeight="1">
      <c r="A2" s="289"/>
      <c r="B2" s="252"/>
      <c r="C2" s="253"/>
      <c r="D2" s="253"/>
      <c r="E2" s="253"/>
      <c r="F2" s="253"/>
      <c r="G2" s="105"/>
      <c r="H2" s="290"/>
      <c r="I2" s="290"/>
    </row>
    <row r="3" spans="1:9" s="52" customFormat="1" ht="75.75" customHeight="1">
      <c r="A3" s="336" t="s">
        <v>513</v>
      </c>
      <c r="B3" s="336"/>
      <c r="C3" s="336"/>
      <c r="D3" s="336"/>
      <c r="E3" s="336"/>
      <c r="F3" s="336"/>
      <c r="G3" s="336"/>
      <c r="H3" s="346"/>
      <c r="I3" s="329"/>
    </row>
    <row r="4" spans="1:9" s="48" customFormat="1" ht="18.75">
      <c r="A4" s="291"/>
      <c r="B4" s="291"/>
      <c r="C4" s="291"/>
      <c r="D4" s="291"/>
      <c r="E4" s="292"/>
      <c r="F4" s="347" t="s">
        <v>169</v>
      </c>
      <c r="G4" s="347"/>
      <c r="H4" s="347"/>
      <c r="I4" s="347"/>
    </row>
    <row r="5" spans="1:9" s="120" customFormat="1" ht="81.75" customHeight="1">
      <c r="A5" s="117" t="s">
        <v>170</v>
      </c>
      <c r="B5" s="117" t="s">
        <v>171</v>
      </c>
      <c r="C5" s="118" t="s">
        <v>294</v>
      </c>
      <c r="D5" s="118" t="s">
        <v>295</v>
      </c>
      <c r="E5" s="118" t="s">
        <v>296</v>
      </c>
      <c r="F5" s="118" t="s">
        <v>297</v>
      </c>
      <c r="G5" s="119" t="s">
        <v>156</v>
      </c>
      <c r="H5" s="220" t="s">
        <v>159</v>
      </c>
      <c r="I5" s="220" t="s">
        <v>160</v>
      </c>
    </row>
    <row r="6" spans="1:9" s="116" customFormat="1" ht="18.75">
      <c r="A6" s="117">
        <v>1</v>
      </c>
      <c r="B6" s="117">
        <v>2</v>
      </c>
      <c r="C6" s="119" t="s">
        <v>173</v>
      </c>
      <c r="D6" s="119" t="s">
        <v>174</v>
      </c>
      <c r="E6" s="119" t="s">
        <v>175</v>
      </c>
      <c r="F6" s="119" t="s">
        <v>176</v>
      </c>
      <c r="G6" s="117">
        <v>7</v>
      </c>
      <c r="H6" s="220">
        <v>8</v>
      </c>
      <c r="I6" s="220">
        <v>9</v>
      </c>
    </row>
    <row r="7" spans="1:9" s="48" customFormat="1" ht="20.25" customHeight="1">
      <c r="A7" s="66" t="s">
        <v>548</v>
      </c>
      <c r="B7" s="233" t="s">
        <v>550</v>
      </c>
      <c r="C7" s="234" t="s">
        <v>547</v>
      </c>
      <c r="D7" s="234"/>
      <c r="E7" s="234"/>
      <c r="F7" s="234"/>
      <c r="G7" s="235">
        <f>G8+G14+G26</f>
        <v>0</v>
      </c>
      <c r="H7" s="235">
        <f>H8+H14+H26</f>
        <v>1293.94</v>
      </c>
      <c r="I7" s="235">
        <f>I8+I14+I26</f>
        <v>1256.03</v>
      </c>
    </row>
    <row r="8" spans="1:9" s="53" customFormat="1" ht="35.25" customHeight="1">
      <c r="A8" s="66" t="s">
        <v>549</v>
      </c>
      <c r="B8" s="236" t="s">
        <v>166</v>
      </c>
      <c r="C8" s="234" t="s">
        <v>547</v>
      </c>
      <c r="D8" s="234" t="s">
        <v>546</v>
      </c>
      <c r="E8" s="234"/>
      <c r="F8" s="234"/>
      <c r="G8" s="235">
        <f>G9</f>
        <v>0</v>
      </c>
      <c r="H8" s="235">
        <f>H9</f>
        <v>444.63</v>
      </c>
      <c r="I8" s="235">
        <f>I9</f>
        <v>444.63</v>
      </c>
    </row>
    <row r="9" spans="1:9" s="48" customFormat="1" ht="38.25" customHeight="1">
      <c r="A9" s="293"/>
      <c r="B9" s="237" t="s">
        <v>515</v>
      </c>
      <c r="C9" s="118" t="s">
        <v>547</v>
      </c>
      <c r="D9" s="118" t="s">
        <v>546</v>
      </c>
      <c r="E9" s="118" t="s">
        <v>485</v>
      </c>
      <c r="F9" s="118"/>
      <c r="G9" s="238">
        <f ca="1">'13'!G42</f>
        <v>0</v>
      </c>
      <c r="H9" s="238">
        <f>H10</f>
        <v>444.63</v>
      </c>
      <c r="I9" s="238">
        <f>I10</f>
        <v>444.63</v>
      </c>
    </row>
    <row r="10" spans="1:9" s="49" customFormat="1" ht="24.75" customHeight="1">
      <c r="A10" s="293"/>
      <c r="B10" s="237" t="s">
        <v>516</v>
      </c>
      <c r="C10" s="118" t="s">
        <v>547</v>
      </c>
      <c r="D10" s="118" t="s">
        <v>546</v>
      </c>
      <c r="E10" s="118" t="s">
        <v>486</v>
      </c>
      <c r="F10" s="118"/>
      <c r="G10" s="238">
        <f ca="1">'13'!G43</f>
        <v>0</v>
      </c>
      <c r="H10" s="238">
        <f>H11</f>
        <v>444.63</v>
      </c>
      <c r="I10" s="238">
        <f>I11</f>
        <v>444.63</v>
      </c>
    </row>
    <row r="11" spans="1:9" s="48" customFormat="1" ht="53.25" customHeight="1">
      <c r="A11" s="293"/>
      <c r="B11" s="239" t="s">
        <v>257</v>
      </c>
      <c r="C11" s="118" t="s">
        <v>547</v>
      </c>
      <c r="D11" s="118" t="s">
        <v>546</v>
      </c>
      <c r="E11" s="118" t="s">
        <v>486</v>
      </c>
      <c r="F11" s="118" t="s">
        <v>351</v>
      </c>
      <c r="G11" s="238">
        <f ca="1">'13'!G44</f>
        <v>0</v>
      </c>
      <c r="H11" s="238">
        <f>H12+H13</f>
        <v>444.63</v>
      </c>
      <c r="I11" s="238">
        <f>I12+I13</f>
        <v>444.63</v>
      </c>
    </row>
    <row r="12" spans="1:9" s="48" customFormat="1" ht="18.75" customHeight="1">
      <c r="A12" s="293"/>
      <c r="B12" s="240" t="s">
        <v>7</v>
      </c>
      <c r="C12" s="118" t="s">
        <v>547</v>
      </c>
      <c r="D12" s="118" t="s">
        <v>546</v>
      </c>
      <c r="E12" s="118" t="s">
        <v>486</v>
      </c>
      <c r="F12" s="118" t="s">
        <v>31</v>
      </c>
      <c r="G12" s="238">
        <f ca="1">'13'!G45</f>
        <v>0</v>
      </c>
      <c r="H12" s="238">
        <f ca="1">'14'!H45</f>
        <v>341.5</v>
      </c>
      <c r="I12" s="238">
        <f ca="1">'14'!I45</f>
        <v>341.5</v>
      </c>
    </row>
    <row r="13" spans="1:9" s="48" customFormat="1" ht="54.75" customHeight="1">
      <c r="A13" s="293"/>
      <c r="B13" s="239" t="s">
        <v>8</v>
      </c>
      <c r="C13" s="118" t="s">
        <v>547</v>
      </c>
      <c r="D13" s="118" t="s">
        <v>546</v>
      </c>
      <c r="E13" s="118" t="s">
        <v>486</v>
      </c>
      <c r="F13" s="118" t="s">
        <v>9</v>
      </c>
      <c r="G13" s="238">
        <f ca="1">'13'!G46</f>
        <v>0</v>
      </c>
      <c r="H13" s="238">
        <f ca="1">'14'!H46</f>
        <v>103.13</v>
      </c>
      <c r="I13" s="238">
        <f ca="1">'14'!I46</f>
        <v>103.13</v>
      </c>
    </row>
    <row r="14" spans="1:9" s="48" customFormat="1" ht="64.5" customHeight="1">
      <c r="A14" s="66" t="s">
        <v>43</v>
      </c>
      <c r="B14" s="241" t="s">
        <v>155</v>
      </c>
      <c r="C14" s="242" t="s">
        <v>547</v>
      </c>
      <c r="D14" s="242" t="s">
        <v>32</v>
      </c>
      <c r="E14" s="242"/>
      <c r="F14" s="242"/>
      <c r="G14" s="235">
        <f t="shared" ref="G14:I15" si="0">G15</f>
        <v>0</v>
      </c>
      <c r="H14" s="235">
        <f t="shared" si="0"/>
        <v>846.09999999999991</v>
      </c>
      <c r="I14" s="235">
        <f t="shared" si="0"/>
        <v>808.18999999999994</v>
      </c>
    </row>
    <row r="15" spans="1:9" s="48" customFormat="1" ht="34.5" customHeight="1">
      <c r="A15" s="293"/>
      <c r="B15" s="243" t="s">
        <v>515</v>
      </c>
      <c r="C15" s="118" t="s">
        <v>547</v>
      </c>
      <c r="D15" s="118" t="s">
        <v>32</v>
      </c>
      <c r="E15" s="118" t="s">
        <v>485</v>
      </c>
      <c r="F15" s="118"/>
      <c r="G15" s="238">
        <f t="shared" si="0"/>
        <v>0</v>
      </c>
      <c r="H15" s="238">
        <f t="shared" si="0"/>
        <v>846.09999999999991</v>
      </c>
      <c r="I15" s="238">
        <f t="shared" si="0"/>
        <v>808.18999999999994</v>
      </c>
    </row>
    <row r="16" spans="1:9" s="48" customFormat="1" ht="21" customHeight="1">
      <c r="A16" s="293"/>
      <c r="B16" s="237" t="s">
        <v>518</v>
      </c>
      <c r="C16" s="118" t="s">
        <v>547</v>
      </c>
      <c r="D16" s="118" t="s">
        <v>32</v>
      </c>
      <c r="E16" s="118" t="s">
        <v>488</v>
      </c>
      <c r="F16" s="118"/>
      <c r="G16" s="238">
        <f>G17+G20</f>
        <v>0</v>
      </c>
      <c r="H16" s="238">
        <f>H17+H20+H23+H24+H25</f>
        <v>846.09999999999991</v>
      </c>
      <c r="I16" s="238">
        <f>I17+I20+I23+I24+I25</f>
        <v>808.18999999999994</v>
      </c>
    </row>
    <row r="17" spans="1:9" s="49" customFormat="1" ht="33.75" customHeight="1">
      <c r="A17" s="293"/>
      <c r="B17" s="244" t="s">
        <v>256</v>
      </c>
      <c r="C17" s="118" t="s">
        <v>547</v>
      </c>
      <c r="D17" s="118" t="s">
        <v>32</v>
      </c>
      <c r="E17" s="118" t="s">
        <v>489</v>
      </c>
      <c r="F17" s="118" t="s">
        <v>351</v>
      </c>
      <c r="G17" s="238">
        <f>G18+G19</f>
        <v>0</v>
      </c>
      <c r="H17" s="238">
        <f>H18+H19</f>
        <v>740.06999999999994</v>
      </c>
      <c r="I17" s="238">
        <f>I18+I19</f>
        <v>722.61</v>
      </c>
    </row>
    <row r="18" spans="1:9" s="49" customFormat="1" ht="32.25" customHeight="1">
      <c r="A18" s="293"/>
      <c r="B18" s="240" t="s">
        <v>7</v>
      </c>
      <c r="C18" s="118" t="s">
        <v>547</v>
      </c>
      <c r="D18" s="118" t="s">
        <v>32</v>
      </c>
      <c r="E18" s="118" t="s">
        <v>489</v>
      </c>
      <c r="F18" s="118" t="s">
        <v>31</v>
      </c>
      <c r="G18" s="238">
        <f ca="1">'13'!G51</f>
        <v>0</v>
      </c>
      <c r="H18" s="238">
        <f ca="1">'14'!H51</f>
        <v>568.41</v>
      </c>
      <c r="I18" s="238">
        <f ca="1">'14'!I51</f>
        <v>555</v>
      </c>
    </row>
    <row r="19" spans="1:9" ht="54" customHeight="1">
      <c r="A19" s="293"/>
      <c r="B19" s="239" t="s">
        <v>8</v>
      </c>
      <c r="C19" s="118" t="s">
        <v>547</v>
      </c>
      <c r="D19" s="118" t="s">
        <v>32</v>
      </c>
      <c r="E19" s="118" t="s">
        <v>489</v>
      </c>
      <c r="F19" s="118" t="s">
        <v>9</v>
      </c>
      <c r="G19" s="238">
        <f ca="1">'13'!G52</f>
        <v>0</v>
      </c>
      <c r="H19" s="238">
        <f ca="1">'14'!H52</f>
        <v>171.66</v>
      </c>
      <c r="I19" s="238">
        <f ca="1">'14'!I52</f>
        <v>167.61</v>
      </c>
    </row>
    <row r="20" spans="1:9" ht="56.25">
      <c r="A20" s="293"/>
      <c r="B20" s="239" t="s">
        <v>257</v>
      </c>
      <c r="C20" s="118" t="s">
        <v>547</v>
      </c>
      <c r="D20" s="118" t="s">
        <v>32</v>
      </c>
      <c r="E20" s="118" t="s">
        <v>490</v>
      </c>
      <c r="F20" s="118" t="s">
        <v>255</v>
      </c>
      <c r="G20" s="238">
        <f ca="1">SUM(G21:G24)</f>
        <v>0</v>
      </c>
      <c r="H20" s="238">
        <f ca="1">H21+H22</f>
        <v>96.23</v>
      </c>
      <c r="I20" s="238">
        <f ca="1">I21+I22</f>
        <v>76.78</v>
      </c>
    </row>
    <row r="21" spans="1:9" s="48" customFormat="1" ht="41.25" customHeight="1">
      <c r="A21" s="293"/>
      <c r="B21" s="240" t="s">
        <v>551</v>
      </c>
      <c r="C21" s="118" t="s">
        <v>547</v>
      </c>
      <c r="D21" s="118" t="s">
        <v>32</v>
      </c>
      <c r="E21" s="118" t="s">
        <v>490</v>
      </c>
      <c r="F21" s="118" t="s">
        <v>33</v>
      </c>
      <c r="G21" s="238">
        <f ca="1">'13'!G54</f>
        <v>0</v>
      </c>
      <c r="H21" s="238">
        <f ca="1">'14'!H54</f>
        <v>65.5</v>
      </c>
      <c r="I21" s="238">
        <f ca="1">'14'!I54</f>
        <v>44</v>
      </c>
    </row>
    <row r="22" spans="1:9" s="121" customFormat="1" ht="37.5" customHeight="1">
      <c r="A22" s="293"/>
      <c r="B22" s="240" t="s">
        <v>34</v>
      </c>
      <c r="C22" s="118" t="s">
        <v>547</v>
      </c>
      <c r="D22" s="118" t="s">
        <v>32</v>
      </c>
      <c r="E22" s="118" t="s">
        <v>490</v>
      </c>
      <c r="F22" s="118" t="s">
        <v>35</v>
      </c>
      <c r="G22" s="238">
        <f ca="1">'13'!G55</f>
        <v>0</v>
      </c>
      <c r="H22" s="238">
        <f ca="1">'14'!H55</f>
        <v>30.73</v>
      </c>
      <c r="I22" s="238">
        <f ca="1">'14'!I55</f>
        <v>32.78</v>
      </c>
    </row>
    <row r="23" spans="1:9" s="122" customFormat="1" ht="27.75" customHeight="1">
      <c r="A23" s="293"/>
      <c r="B23" s="240" t="s">
        <v>36</v>
      </c>
      <c r="C23" s="118" t="s">
        <v>547</v>
      </c>
      <c r="D23" s="118" t="s">
        <v>32</v>
      </c>
      <c r="E23" s="118" t="s">
        <v>490</v>
      </c>
      <c r="F23" s="118" t="s">
        <v>37</v>
      </c>
      <c r="G23" s="238">
        <f ca="1">'13'!G56</f>
        <v>0</v>
      </c>
      <c r="H23" s="238">
        <f ca="1">'14'!H56</f>
        <v>8</v>
      </c>
      <c r="I23" s="238">
        <f ca="1">'14'!I56</f>
        <v>7</v>
      </c>
    </row>
    <row r="24" spans="1:9" s="122" customFormat="1" ht="31.5" customHeight="1">
      <c r="A24" s="293"/>
      <c r="B24" s="240" t="s">
        <v>38</v>
      </c>
      <c r="C24" s="118" t="s">
        <v>547</v>
      </c>
      <c r="D24" s="118" t="s">
        <v>32</v>
      </c>
      <c r="E24" s="118" t="s">
        <v>490</v>
      </c>
      <c r="F24" s="118" t="s">
        <v>39</v>
      </c>
      <c r="G24" s="238">
        <f ca="1">'13'!G57</f>
        <v>0</v>
      </c>
      <c r="H24" s="238">
        <f ca="1">'14'!H57</f>
        <v>1.8</v>
      </c>
      <c r="I24" s="238">
        <f ca="1">'14'!I57</f>
        <v>1.8</v>
      </c>
    </row>
    <row r="25" spans="1:9" s="122" customFormat="1" ht="31.5" customHeight="1">
      <c r="A25" s="293"/>
      <c r="B25" s="240" t="s">
        <v>432</v>
      </c>
      <c r="C25" s="118" t="s">
        <v>547</v>
      </c>
      <c r="D25" s="118" t="s">
        <v>32</v>
      </c>
      <c r="E25" s="118" t="s">
        <v>490</v>
      </c>
      <c r="F25" s="118" t="s">
        <v>433</v>
      </c>
      <c r="G25" s="238">
        <f ca="1">'13'!G59</f>
        <v>0</v>
      </c>
      <c r="H25" s="238">
        <f ca="1">'14'!H58</f>
        <v>0</v>
      </c>
      <c r="I25" s="238">
        <f ca="1">'14'!I58</f>
        <v>0</v>
      </c>
    </row>
    <row r="26" spans="1:9" s="122" customFormat="1" ht="18.75" customHeight="1">
      <c r="A26" s="66" t="s">
        <v>46</v>
      </c>
      <c r="B26" s="245" t="s">
        <v>152</v>
      </c>
      <c r="C26" s="242" t="s">
        <v>547</v>
      </c>
      <c r="D26" s="242" t="s">
        <v>40</v>
      </c>
      <c r="E26" s="242"/>
      <c r="F26" s="242"/>
      <c r="G26" s="235">
        <f t="shared" ref="G26:I27" si="1">G27</f>
        <v>0</v>
      </c>
      <c r="H26" s="235">
        <f t="shared" si="1"/>
        <v>3.21</v>
      </c>
      <c r="I26" s="235">
        <f t="shared" si="1"/>
        <v>3.21</v>
      </c>
    </row>
    <row r="27" spans="1:9" ht="21" customHeight="1">
      <c r="A27" s="293"/>
      <c r="B27" s="240" t="s">
        <v>552</v>
      </c>
      <c r="C27" s="118" t="s">
        <v>547</v>
      </c>
      <c r="D27" s="118" t="s">
        <v>40</v>
      </c>
      <c r="E27" s="118" t="s">
        <v>491</v>
      </c>
      <c r="F27" s="118"/>
      <c r="G27" s="238">
        <f t="shared" si="1"/>
        <v>0</v>
      </c>
      <c r="H27" s="238">
        <f t="shared" si="1"/>
        <v>3.21</v>
      </c>
      <c r="I27" s="238">
        <f t="shared" si="1"/>
        <v>3.21</v>
      </c>
    </row>
    <row r="28" spans="1:9" ht="21" customHeight="1">
      <c r="A28" s="293"/>
      <c r="B28" s="240" t="s">
        <v>41</v>
      </c>
      <c r="C28" s="118" t="s">
        <v>547</v>
      </c>
      <c r="D28" s="118" t="s">
        <v>40</v>
      </c>
      <c r="E28" s="118" t="s">
        <v>491</v>
      </c>
      <c r="F28" s="118" t="s">
        <v>42</v>
      </c>
      <c r="G28" s="238">
        <f ca="1">'13'!G61</f>
        <v>0</v>
      </c>
      <c r="H28" s="238">
        <f ca="1">'14'!H59</f>
        <v>3.21</v>
      </c>
      <c r="I28" s="238">
        <f ca="1">'14'!I59</f>
        <v>3.21</v>
      </c>
    </row>
    <row r="29" spans="1:9" ht="27" customHeight="1">
      <c r="A29" s="66" t="s">
        <v>553</v>
      </c>
      <c r="B29" s="245" t="s">
        <v>44</v>
      </c>
      <c r="C29" s="242" t="s">
        <v>546</v>
      </c>
      <c r="D29" s="242"/>
      <c r="E29" s="242"/>
      <c r="F29" s="242"/>
      <c r="G29" s="246">
        <f t="shared" ref="G29:I30" si="2">G30</f>
        <v>0</v>
      </c>
      <c r="H29" s="246">
        <f t="shared" si="2"/>
        <v>52.4</v>
      </c>
      <c r="I29" s="246">
        <f t="shared" si="2"/>
        <v>52.4</v>
      </c>
    </row>
    <row r="30" spans="1:9" ht="37.5">
      <c r="A30" s="66" t="s">
        <v>554</v>
      </c>
      <c r="B30" s="247" t="s">
        <v>186</v>
      </c>
      <c r="C30" s="242" t="s">
        <v>546</v>
      </c>
      <c r="D30" s="242" t="s">
        <v>45</v>
      </c>
      <c r="E30" s="242"/>
      <c r="F30" s="242"/>
      <c r="G30" s="246">
        <f t="shared" si="2"/>
        <v>0</v>
      </c>
      <c r="H30" s="246">
        <f t="shared" si="2"/>
        <v>52.4</v>
      </c>
      <c r="I30" s="246">
        <f t="shared" si="2"/>
        <v>52.4</v>
      </c>
    </row>
    <row r="31" spans="1:9" ht="17.25" customHeight="1">
      <c r="A31" s="261"/>
      <c r="B31" s="159" t="s">
        <v>555</v>
      </c>
      <c r="C31" s="118" t="s">
        <v>546</v>
      </c>
      <c r="D31" s="118" t="s">
        <v>45</v>
      </c>
      <c r="E31" s="118" t="s">
        <v>282</v>
      </c>
      <c r="F31" s="118"/>
      <c r="G31" s="246">
        <f>G32+G35</f>
        <v>0</v>
      </c>
      <c r="H31" s="246">
        <f>H32+H35</f>
        <v>52.4</v>
      </c>
      <c r="I31" s="246">
        <f>I32+I35</f>
        <v>52.4</v>
      </c>
    </row>
    <row r="32" spans="1:9" ht="56.25">
      <c r="A32" s="261"/>
      <c r="B32" s="239" t="s">
        <v>257</v>
      </c>
      <c r="C32" s="118" t="s">
        <v>546</v>
      </c>
      <c r="D32" s="118" t="s">
        <v>45</v>
      </c>
      <c r="E32" s="118" t="s">
        <v>262</v>
      </c>
      <c r="F32" s="118" t="s">
        <v>351</v>
      </c>
      <c r="G32" s="246">
        <f>G33+G34</f>
        <v>0</v>
      </c>
      <c r="H32" s="246">
        <f>H33+H34</f>
        <v>51.4</v>
      </c>
      <c r="I32" s="246">
        <f>I33+I34</f>
        <v>51.4</v>
      </c>
    </row>
    <row r="33" spans="1:9" ht="21.75" customHeight="1">
      <c r="A33" s="261"/>
      <c r="B33" s="240" t="s">
        <v>7</v>
      </c>
      <c r="C33" s="118" t="s">
        <v>546</v>
      </c>
      <c r="D33" s="118" t="s">
        <v>45</v>
      </c>
      <c r="E33" s="118" t="s">
        <v>262</v>
      </c>
      <c r="F33" s="118" t="s">
        <v>31</v>
      </c>
      <c r="G33" s="246">
        <f ca="1">'13'!G66</f>
        <v>0</v>
      </c>
      <c r="H33" s="246">
        <v>39.479999999999997</v>
      </c>
      <c r="I33" s="238">
        <f ca="1">'14'!I66</f>
        <v>39.479999999999997</v>
      </c>
    </row>
    <row r="34" spans="1:9" ht="56.25">
      <c r="A34" s="261"/>
      <c r="B34" s="239" t="s">
        <v>8</v>
      </c>
      <c r="C34" s="118" t="s">
        <v>546</v>
      </c>
      <c r="D34" s="118" t="s">
        <v>45</v>
      </c>
      <c r="E34" s="118" t="s">
        <v>262</v>
      </c>
      <c r="F34" s="118" t="s">
        <v>9</v>
      </c>
      <c r="G34" s="246">
        <f ca="1">'13'!G67</f>
        <v>0</v>
      </c>
      <c r="H34" s="246">
        <v>11.92</v>
      </c>
      <c r="I34" s="238">
        <f ca="1">'14'!I67</f>
        <v>11.92</v>
      </c>
    </row>
    <row r="35" spans="1:9" ht="38.25" customHeight="1">
      <c r="A35" s="261"/>
      <c r="B35" s="240" t="s">
        <v>34</v>
      </c>
      <c r="C35" s="118" t="s">
        <v>546</v>
      </c>
      <c r="D35" s="118" t="s">
        <v>45</v>
      </c>
      <c r="E35" s="118" t="s">
        <v>263</v>
      </c>
      <c r="F35" s="118" t="s">
        <v>35</v>
      </c>
      <c r="G35" s="246">
        <f ca="1">'13'!G68</f>
        <v>0</v>
      </c>
      <c r="H35" s="246">
        <v>1</v>
      </c>
      <c r="I35" s="238">
        <f ca="1">'14'!I68</f>
        <v>1</v>
      </c>
    </row>
    <row r="36" spans="1:9" ht="24.75" customHeight="1">
      <c r="A36" s="294" t="s">
        <v>556</v>
      </c>
      <c r="B36" s="233" t="s">
        <v>161</v>
      </c>
      <c r="C36" s="110" t="s">
        <v>45</v>
      </c>
      <c r="D36" s="110"/>
      <c r="E36" s="118"/>
      <c r="F36" s="118"/>
      <c r="G36" s="246">
        <f t="shared" ref="G36:I38" si="3">G37</f>
        <v>0</v>
      </c>
      <c r="H36" s="246">
        <f t="shared" si="3"/>
        <v>6</v>
      </c>
      <c r="I36" s="246">
        <f t="shared" si="3"/>
        <v>6</v>
      </c>
    </row>
    <row r="37" spans="1:9" ht="37.5">
      <c r="A37" s="294" t="s">
        <v>557</v>
      </c>
      <c r="B37" s="248" t="s">
        <v>162</v>
      </c>
      <c r="C37" s="110" t="s">
        <v>45</v>
      </c>
      <c r="D37" s="110" t="s">
        <v>48</v>
      </c>
      <c r="E37" s="110"/>
      <c r="F37" s="110"/>
      <c r="G37" s="246">
        <f t="shared" si="3"/>
        <v>0</v>
      </c>
      <c r="H37" s="246">
        <f t="shared" si="3"/>
        <v>6</v>
      </c>
      <c r="I37" s="246">
        <f t="shared" si="3"/>
        <v>6</v>
      </c>
    </row>
    <row r="38" spans="1:9" ht="56.25">
      <c r="A38" s="261"/>
      <c r="B38" s="248" t="s">
        <v>353</v>
      </c>
      <c r="C38" s="110" t="s">
        <v>45</v>
      </c>
      <c r="D38" s="110" t="s">
        <v>48</v>
      </c>
      <c r="E38" s="118" t="s">
        <v>10</v>
      </c>
      <c r="F38" s="110"/>
      <c r="G38" s="246">
        <f t="shared" si="3"/>
        <v>0</v>
      </c>
      <c r="H38" s="246">
        <f t="shared" si="3"/>
        <v>6</v>
      </c>
      <c r="I38" s="246">
        <f t="shared" si="3"/>
        <v>6</v>
      </c>
    </row>
    <row r="39" spans="1:9" ht="33.75" customHeight="1">
      <c r="A39" s="261"/>
      <c r="B39" s="240" t="s">
        <v>34</v>
      </c>
      <c r="C39" s="110" t="s">
        <v>45</v>
      </c>
      <c r="D39" s="110" t="s">
        <v>48</v>
      </c>
      <c r="E39" s="118" t="s">
        <v>11</v>
      </c>
      <c r="F39" s="110" t="s">
        <v>35</v>
      </c>
      <c r="G39" s="246">
        <f ca="1">'13'!G11</f>
        <v>0</v>
      </c>
      <c r="H39" s="246">
        <v>6</v>
      </c>
      <c r="I39" s="238">
        <f ca="1">'14'!I11</f>
        <v>6</v>
      </c>
    </row>
    <row r="40" spans="1:9" ht="24.75" customHeight="1">
      <c r="A40" s="295" t="s">
        <v>558</v>
      </c>
      <c r="B40" s="233" t="s">
        <v>47</v>
      </c>
      <c r="C40" s="110" t="s">
        <v>32</v>
      </c>
      <c r="D40" s="110"/>
      <c r="E40" s="110"/>
      <c r="F40" s="110"/>
      <c r="G40" s="235">
        <f t="shared" ref="G40:I42" si="4">G41</f>
        <v>0</v>
      </c>
      <c r="H40" s="235">
        <f t="shared" si="4"/>
        <v>2</v>
      </c>
      <c r="I40" s="235">
        <f t="shared" si="4"/>
        <v>2</v>
      </c>
    </row>
    <row r="41" spans="1:9" ht="20.25" customHeight="1">
      <c r="A41" s="295" t="s">
        <v>559</v>
      </c>
      <c r="B41" s="248" t="s">
        <v>144</v>
      </c>
      <c r="C41" s="110" t="s">
        <v>32</v>
      </c>
      <c r="D41" s="110" t="s">
        <v>163</v>
      </c>
      <c r="E41" s="110"/>
      <c r="F41" s="110"/>
      <c r="G41" s="246">
        <f t="shared" si="4"/>
        <v>0</v>
      </c>
      <c r="H41" s="246">
        <f t="shared" si="4"/>
        <v>2</v>
      </c>
      <c r="I41" s="246">
        <f t="shared" si="4"/>
        <v>2</v>
      </c>
    </row>
    <row r="42" spans="1:9" ht="37.5">
      <c r="A42" s="261"/>
      <c r="B42" s="248" t="s">
        <v>520</v>
      </c>
      <c r="C42" s="110" t="s">
        <v>32</v>
      </c>
      <c r="D42" s="110" t="s">
        <v>163</v>
      </c>
      <c r="E42" s="118" t="s">
        <v>12</v>
      </c>
      <c r="F42" s="110"/>
      <c r="G42" s="246">
        <f t="shared" si="4"/>
        <v>0</v>
      </c>
      <c r="H42" s="246">
        <f t="shared" si="4"/>
        <v>2</v>
      </c>
      <c r="I42" s="246">
        <f t="shared" si="4"/>
        <v>2</v>
      </c>
    </row>
    <row r="43" spans="1:9" ht="37.5">
      <c r="A43" s="261"/>
      <c r="B43" s="240" t="s">
        <v>34</v>
      </c>
      <c r="C43" s="249" t="s">
        <v>32</v>
      </c>
      <c r="D43" s="249" t="s">
        <v>163</v>
      </c>
      <c r="E43" s="118" t="s">
        <v>13</v>
      </c>
      <c r="F43" s="110" t="s">
        <v>35</v>
      </c>
      <c r="G43" s="246">
        <f ca="1">'13'!G15</f>
        <v>0</v>
      </c>
      <c r="H43" s="246">
        <v>2</v>
      </c>
      <c r="I43" s="238">
        <f ca="1">'14'!I15</f>
        <v>2</v>
      </c>
    </row>
    <row r="44" spans="1:9" ht="18.75">
      <c r="A44" s="296" t="s">
        <v>560</v>
      </c>
      <c r="B44" s="247" t="s">
        <v>49</v>
      </c>
      <c r="C44" s="242" t="s">
        <v>50</v>
      </c>
      <c r="D44" s="242"/>
      <c r="E44" s="242"/>
      <c r="F44" s="242"/>
      <c r="G44" s="246">
        <f>G45+G48</f>
        <v>0</v>
      </c>
      <c r="H44" s="246">
        <f>H45+H48</f>
        <v>102.30000000000001</v>
      </c>
      <c r="I44" s="246">
        <f>I45+I48</f>
        <v>102.30000000000001</v>
      </c>
    </row>
    <row r="45" spans="1:9" ht="37.5">
      <c r="A45" s="296" t="s">
        <v>561</v>
      </c>
      <c r="B45" s="247" t="s">
        <v>140</v>
      </c>
      <c r="C45" s="242" t="s">
        <v>50</v>
      </c>
      <c r="D45" s="242" t="s">
        <v>546</v>
      </c>
      <c r="E45" s="242"/>
      <c r="F45" s="242"/>
      <c r="G45" s="246">
        <f t="shared" ref="G45:I46" si="5">G46</f>
        <v>0</v>
      </c>
      <c r="H45" s="246">
        <f t="shared" si="5"/>
        <v>10.4</v>
      </c>
      <c r="I45" s="246">
        <f t="shared" si="5"/>
        <v>10.4</v>
      </c>
    </row>
    <row r="46" spans="1:9" ht="42.75" customHeight="1">
      <c r="A46" s="295"/>
      <c r="B46" s="159" t="s">
        <v>521</v>
      </c>
      <c r="C46" s="118" t="s">
        <v>50</v>
      </c>
      <c r="D46" s="118" t="s">
        <v>546</v>
      </c>
      <c r="E46" s="118" t="s">
        <v>14</v>
      </c>
      <c r="F46" s="118"/>
      <c r="G46" s="246">
        <f t="shared" si="5"/>
        <v>0</v>
      </c>
      <c r="H46" s="246">
        <f t="shared" si="5"/>
        <v>10.4</v>
      </c>
      <c r="I46" s="246">
        <f t="shared" si="5"/>
        <v>10.4</v>
      </c>
    </row>
    <row r="47" spans="1:9" ht="41.25" customHeight="1">
      <c r="A47" s="295"/>
      <c r="B47" s="240" t="s">
        <v>34</v>
      </c>
      <c r="C47" s="118" t="s">
        <v>50</v>
      </c>
      <c r="D47" s="118" t="s">
        <v>546</v>
      </c>
      <c r="E47" s="118" t="s">
        <v>15</v>
      </c>
      <c r="F47" s="118" t="s">
        <v>35</v>
      </c>
      <c r="G47" s="246">
        <f ca="1">'13'!G19</f>
        <v>0</v>
      </c>
      <c r="H47" s="246">
        <v>10.4</v>
      </c>
      <c r="I47" s="238">
        <f ca="1">'14'!I19</f>
        <v>10.4</v>
      </c>
    </row>
    <row r="48" spans="1:9" ht="37.5">
      <c r="A48" s="296" t="s">
        <v>164</v>
      </c>
      <c r="B48" s="247" t="s">
        <v>139</v>
      </c>
      <c r="C48" s="242" t="s">
        <v>50</v>
      </c>
      <c r="D48" s="242" t="s">
        <v>45</v>
      </c>
      <c r="E48" s="242"/>
      <c r="F48" s="242"/>
      <c r="G48" s="246">
        <f t="shared" ref="G48:I49" si="6">G49</f>
        <v>0</v>
      </c>
      <c r="H48" s="246">
        <f t="shared" si="6"/>
        <v>91.9</v>
      </c>
      <c r="I48" s="246">
        <f t="shared" si="6"/>
        <v>91.9</v>
      </c>
    </row>
    <row r="49" spans="1:9" ht="75">
      <c r="A49" s="261"/>
      <c r="B49" s="159" t="s">
        <v>522</v>
      </c>
      <c r="C49" s="118" t="s">
        <v>50</v>
      </c>
      <c r="D49" s="118" t="s">
        <v>45</v>
      </c>
      <c r="E49" s="118" t="s">
        <v>16</v>
      </c>
      <c r="F49" s="118"/>
      <c r="G49" s="246">
        <f t="shared" si="6"/>
        <v>0</v>
      </c>
      <c r="H49" s="246">
        <f t="shared" si="6"/>
        <v>91.9</v>
      </c>
      <c r="I49" s="246">
        <f t="shared" si="6"/>
        <v>91.9</v>
      </c>
    </row>
    <row r="50" spans="1:9" ht="37.5">
      <c r="A50" s="297"/>
      <c r="B50" s="240" t="s">
        <v>34</v>
      </c>
      <c r="C50" s="118" t="s">
        <v>50</v>
      </c>
      <c r="D50" s="118" t="s">
        <v>45</v>
      </c>
      <c r="E50" s="118" t="s">
        <v>17</v>
      </c>
      <c r="F50" s="118" t="s">
        <v>35</v>
      </c>
      <c r="G50" s="246">
        <f ca="1">'13'!G22</f>
        <v>0</v>
      </c>
      <c r="H50" s="246">
        <f ca="1">'14'!H22</f>
        <v>91.9</v>
      </c>
      <c r="I50" s="238">
        <f ca="1">'14'!I22</f>
        <v>91.9</v>
      </c>
    </row>
    <row r="51" spans="1:9" ht="21.75" customHeight="1">
      <c r="A51" s="296" t="s">
        <v>562</v>
      </c>
      <c r="B51" s="247" t="s">
        <v>299</v>
      </c>
      <c r="C51" s="242" t="s">
        <v>51</v>
      </c>
      <c r="D51" s="242"/>
      <c r="E51" s="242"/>
      <c r="F51" s="242"/>
      <c r="G51" s="235">
        <f t="shared" ref="G51:I52" si="7">G52</f>
        <v>0</v>
      </c>
      <c r="H51" s="235">
        <f t="shared" si="7"/>
        <v>550.23</v>
      </c>
      <c r="I51" s="235">
        <f t="shared" si="7"/>
        <v>547.29000000000008</v>
      </c>
    </row>
    <row r="52" spans="1:9" ht="37.5">
      <c r="A52" s="296" t="s">
        <v>1</v>
      </c>
      <c r="B52" s="247" t="s">
        <v>131</v>
      </c>
      <c r="C52" s="242" t="s">
        <v>51</v>
      </c>
      <c r="D52" s="242" t="s">
        <v>547</v>
      </c>
      <c r="E52" s="242"/>
      <c r="F52" s="242"/>
      <c r="G52" s="246">
        <f t="shared" si="7"/>
        <v>0</v>
      </c>
      <c r="H52" s="246">
        <f t="shared" si="7"/>
        <v>550.23</v>
      </c>
      <c r="I52" s="246">
        <f t="shared" si="7"/>
        <v>547.29000000000008</v>
      </c>
    </row>
    <row r="53" spans="1:9" ht="56.25">
      <c r="A53" s="297"/>
      <c r="B53" s="159" t="s">
        <v>354</v>
      </c>
      <c r="C53" s="118" t="s">
        <v>51</v>
      </c>
      <c r="D53" s="118" t="s">
        <v>547</v>
      </c>
      <c r="E53" s="118" t="s">
        <v>259</v>
      </c>
      <c r="F53" s="118"/>
      <c r="G53" s="246">
        <f>G54+G57+G59</f>
        <v>0</v>
      </c>
      <c r="H53" s="246">
        <f>H54+H57+H59</f>
        <v>550.23</v>
      </c>
      <c r="I53" s="246">
        <f>I54+I57+I59</f>
        <v>547.29000000000008</v>
      </c>
    </row>
    <row r="54" spans="1:9" ht="51" customHeight="1">
      <c r="A54" s="297"/>
      <c r="B54" s="159" t="s">
        <v>524</v>
      </c>
      <c r="C54" s="118" t="s">
        <v>51</v>
      </c>
      <c r="D54" s="118" t="s">
        <v>547</v>
      </c>
      <c r="E54" s="118" t="s">
        <v>19</v>
      </c>
      <c r="F54" s="118"/>
      <c r="G54" s="246">
        <f>G55+G56</f>
        <v>0</v>
      </c>
      <c r="H54" s="246">
        <f ca="1">H55+H56</f>
        <v>29.78</v>
      </c>
      <c r="I54" s="238">
        <f ca="1">'14'!I26</f>
        <v>26.84</v>
      </c>
    </row>
    <row r="55" spans="1:9" ht="18.75" customHeight="1">
      <c r="A55" s="297"/>
      <c r="B55" s="159" t="s">
        <v>34</v>
      </c>
      <c r="C55" s="118" t="s">
        <v>51</v>
      </c>
      <c r="D55" s="118" t="s">
        <v>547</v>
      </c>
      <c r="E55" s="118" t="s">
        <v>20</v>
      </c>
      <c r="F55" s="118" t="s">
        <v>35</v>
      </c>
      <c r="G55" s="246">
        <f ca="1">'13'!G27</f>
        <v>0</v>
      </c>
      <c r="H55" s="246">
        <f ca="1">'14'!H27</f>
        <v>21.78</v>
      </c>
      <c r="I55" s="238">
        <f ca="1">'14'!I27</f>
        <v>18.84</v>
      </c>
    </row>
    <row r="56" spans="1:9" ht="27.75" customHeight="1">
      <c r="A56" s="297"/>
      <c r="B56" s="248" t="s">
        <v>38</v>
      </c>
      <c r="C56" s="118" t="s">
        <v>51</v>
      </c>
      <c r="D56" s="118" t="s">
        <v>547</v>
      </c>
      <c r="E56" s="118" t="s">
        <v>20</v>
      </c>
      <c r="F56" s="118" t="s">
        <v>39</v>
      </c>
      <c r="G56" s="246">
        <f ca="1">'13'!G28</f>
        <v>0</v>
      </c>
      <c r="H56" s="246">
        <f ca="1">'14'!H28</f>
        <v>8</v>
      </c>
      <c r="I56" s="246">
        <v>9</v>
      </c>
    </row>
    <row r="57" spans="1:9" ht="75">
      <c r="A57" s="297"/>
      <c r="B57" s="250" t="s">
        <v>525</v>
      </c>
      <c r="C57" s="118" t="s">
        <v>51</v>
      </c>
      <c r="D57" s="118" t="s">
        <v>547</v>
      </c>
      <c r="E57" s="118" t="s">
        <v>360</v>
      </c>
      <c r="F57" s="118"/>
      <c r="G57" s="238">
        <f ca="1">G58</f>
        <v>0</v>
      </c>
      <c r="H57" s="238">
        <f ca="1">H58</f>
        <v>518.45000000000005</v>
      </c>
      <c r="I57" s="238">
        <f ca="1">I58</f>
        <v>518.45000000000005</v>
      </c>
    </row>
    <row r="58" spans="1:9" ht="30" customHeight="1">
      <c r="A58" s="297"/>
      <c r="B58" s="248" t="s">
        <v>288</v>
      </c>
      <c r="C58" s="110" t="s">
        <v>51</v>
      </c>
      <c r="D58" s="110" t="s">
        <v>547</v>
      </c>
      <c r="E58" s="118" t="s">
        <v>360</v>
      </c>
      <c r="F58" s="110" t="s">
        <v>260</v>
      </c>
      <c r="G58" s="246">
        <f ca="1">'13'!G30</f>
        <v>0</v>
      </c>
      <c r="H58" s="246">
        <f ca="1">'14'!H30</f>
        <v>518.45000000000005</v>
      </c>
      <c r="I58" s="238">
        <f ca="1">'14'!I30</f>
        <v>518.45000000000005</v>
      </c>
    </row>
    <row r="59" spans="1:9" ht="27" customHeight="1">
      <c r="A59" s="297"/>
      <c r="B59" s="248" t="s">
        <v>21</v>
      </c>
      <c r="C59" s="118" t="s">
        <v>51</v>
      </c>
      <c r="D59" s="118" t="s">
        <v>547</v>
      </c>
      <c r="E59" s="118" t="s">
        <v>22</v>
      </c>
      <c r="F59" s="118" t="s">
        <v>255</v>
      </c>
      <c r="G59" s="246">
        <f ca="1">G60</f>
        <v>0</v>
      </c>
      <c r="H59" s="246">
        <f ca="1">'14'!H31</f>
        <v>2</v>
      </c>
      <c r="I59" s="238">
        <f ca="1">'14'!I31</f>
        <v>2</v>
      </c>
    </row>
    <row r="60" spans="1:9" ht="37.5">
      <c r="A60" s="297"/>
      <c r="B60" s="159" t="s">
        <v>34</v>
      </c>
      <c r="C60" s="118" t="s">
        <v>51</v>
      </c>
      <c r="D60" s="118" t="s">
        <v>547</v>
      </c>
      <c r="E60" s="118" t="s">
        <v>23</v>
      </c>
      <c r="F60" s="118" t="s">
        <v>35</v>
      </c>
      <c r="G60" s="246">
        <f ca="1">'13'!G32</f>
        <v>0</v>
      </c>
      <c r="H60" s="246">
        <f ca="1">'14'!H32</f>
        <v>2</v>
      </c>
      <c r="I60" s="238">
        <f ca="1">'14'!I32</f>
        <v>2</v>
      </c>
    </row>
    <row r="61" spans="1:9" ht="18" hidden="1" customHeight="1">
      <c r="A61" s="295" t="s">
        <v>5</v>
      </c>
      <c r="B61" s="92" t="s">
        <v>457</v>
      </c>
      <c r="C61" s="242" t="s">
        <v>462</v>
      </c>
      <c r="D61" s="242"/>
      <c r="E61" s="242"/>
      <c r="F61" s="242"/>
      <c r="G61" s="235">
        <f t="shared" ref="G61:I63" si="8">G62</f>
        <v>0</v>
      </c>
      <c r="H61" s="235">
        <f t="shared" si="8"/>
        <v>0</v>
      </c>
      <c r="I61" s="235">
        <f t="shared" si="8"/>
        <v>0</v>
      </c>
    </row>
    <row r="62" spans="1:9" ht="1.5" customHeight="1">
      <c r="A62" s="295"/>
      <c r="B62" s="92" t="s">
        <v>460</v>
      </c>
      <c r="C62" s="242" t="s">
        <v>462</v>
      </c>
      <c r="D62" s="242" t="s">
        <v>547</v>
      </c>
      <c r="E62" s="242"/>
      <c r="F62" s="242"/>
      <c r="G62" s="246">
        <f t="shared" si="8"/>
        <v>0</v>
      </c>
      <c r="H62" s="246">
        <f t="shared" si="8"/>
        <v>0</v>
      </c>
      <c r="I62" s="246">
        <f t="shared" si="8"/>
        <v>0</v>
      </c>
    </row>
    <row r="63" spans="1:9" ht="16.5" hidden="1" customHeight="1">
      <c r="A63" s="117"/>
      <c r="B63" s="240" t="s">
        <v>28</v>
      </c>
      <c r="C63" s="118" t="s">
        <v>462</v>
      </c>
      <c r="D63" s="118" t="s">
        <v>547</v>
      </c>
      <c r="E63" s="118" t="s">
        <v>264</v>
      </c>
      <c r="F63" s="118"/>
      <c r="G63" s="246">
        <f t="shared" si="8"/>
        <v>0</v>
      </c>
      <c r="H63" s="246">
        <f t="shared" si="8"/>
        <v>0</v>
      </c>
      <c r="I63" s="246">
        <f t="shared" si="8"/>
        <v>0</v>
      </c>
    </row>
    <row r="64" spans="1:9" ht="18" hidden="1" customHeight="1">
      <c r="A64" s="117"/>
      <c r="B64" s="240" t="s">
        <v>461</v>
      </c>
      <c r="C64" s="118" t="s">
        <v>462</v>
      </c>
      <c r="D64" s="118" t="s">
        <v>547</v>
      </c>
      <c r="E64" s="118" t="s">
        <v>459</v>
      </c>
      <c r="F64" s="118" t="s">
        <v>265</v>
      </c>
      <c r="G64" s="246">
        <f ca="1">'13'!G72</f>
        <v>0</v>
      </c>
      <c r="H64" s="246">
        <f ca="1">'14'!H72</f>
        <v>0</v>
      </c>
      <c r="I64" s="246">
        <f ca="1">'14'!I72</f>
        <v>0</v>
      </c>
    </row>
    <row r="65" spans="1:9" ht="24.75" customHeight="1">
      <c r="A65" s="295">
        <v>7</v>
      </c>
      <c r="B65" s="247" t="s">
        <v>0</v>
      </c>
      <c r="C65" s="242" t="s">
        <v>40</v>
      </c>
      <c r="D65" s="242"/>
      <c r="E65" s="242"/>
      <c r="F65" s="242"/>
      <c r="G65" s="235">
        <f t="shared" ref="G65:I66" si="9">G66</f>
        <v>0</v>
      </c>
      <c r="H65" s="235">
        <f t="shared" si="9"/>
        <v>666.18999999999994</v>
      </c>
      <c r="I65" s="235">
        <f t="shared" si="9"/>
        <v>638.98</v>
      </c>
    </row>
    <row r="66" spans="1:9" ht="20.25" customHeight="1">
      <c r="A66" s="295" t="s">
        <v>6</v>
      </c>
      <c r="B66" s="247" t="s">
        <v>240</v>
      </c>
      <c r="C66" s="242" t="s">
        <v>40</v>
      </c>
      <c r="D66" s="242" t="s">
        <v>546</v>
      </c>
      <c r="E66" s="242"/>
      <c r="F66" s="242"/>
      <c r="G66" s="246">
        <f t="shared" si="9"/>
        <v>0</v>
      </c>
      <c r="H66" s="246">
        <f t="shared" si="9"/>
        <v>666.18999999999994</v>
      </c>
      <c r="I66" s="246">
        <f t="shared" si="9"/>
        <v>638.98</v>
      </c>
    </row>
    <row r="67" spans="1:9" ht="36.75" customHeight="1">
      <c r="A67" s="297"/>
      <c r="B67" s="159" t="s">
        <v>526</v>
      </c>
      <c r="C67" s="118" t="s">
        <v>40</v>
      </c>
      <c r="D67" s="118" t="s">
        <v>546</v>
      </c>
      <c r="E67" s="118" t="s">
        <v>24</v>
      </c>
      <c r="F67" s="118"/>
      <c r="G67" s="246">
        <f>G68+G71</f>
        <v>0</v>
      </c>
      <c r="H67" s="246">
        <f>H68</f>
        <v>666.18999999999994</v>
      </c>
      <c r="I67" s="246">
        <f>I68+I71</f>
        <v>638.98</v>
      </c>
    </row>
    <row r="68" spans="1:9" ht="37.5">
      <c r="A68" s="297"/>
      <c r="B68" s="244" t="s">
        <v>256</v>
      </c>
      <c r="C68" s="110" t="s">
        <v>40</v>
      </c>
      <c r="D68" s="110" t="s">
        <v>546</v>
      </c>
      <c r="E68" s="118" t="s">
        <v>25</v>
      </c>
      <c r="F68" s="110" t="s">
        <v>351</v>
      </c>
      <c r="G68" s="246">
        <f>G69+G70</f>
        <v>0</v>
      </c>
      <c r="H68" s="246">
        <f>H69+H70+H71</f>
        <v>666.18999999999994</v>
      </c>
      <c r="I68" s="246">
        <f>I69+I70</f>
        <v>637.98</v>
      </c>
    </row>
    <row r="69" spans="1:9" ht="24.75" customHeight="1">
      <c r="A69" s="297"/>
      <c r="B69" s="240" t="s">
        <v>7</v>
      </c>
      <c r="C69" s="110" t="s">
        <v>40</v>
      </c>
      <c r="D69" s="110" t="s">
        <v>546</v>
      </c>
      <c r="E69" s="118" t="s">
        <v>27</v>
      </c>
      <c r="F69" s="110" t="s">
        <v>31</v>
      </c>
      <c r="G69" s="246">
        <f ca="1">'13'!G37</f>
        <v>0</v>
      </c>
      <c r="H69" s="246">
        <f ca="1">'14'!H37</f>
        <v>510.86</v>
      </c>
      <c r="I69" s="246">
        <f ca="1">'14'!I37</f>
        <v>490</v>
      </c>
    </row>
    <row r="70" spans="1:9" ht="56.25">
      <c r="A70" s="297"/>
      <c r="B70" s="239" t="s">
        <v>8</v>
      </c>
      <c r="C70" s="118" t="s">
        <v>40</v>
      </c>
      <c r="D70" s="118" t="s">
        <v>546</v>
      </c>
      <c r="E70" s="118" t="s">
        <v>27</v>
      </c>
      <c r="F70" s="118" t="s">
        <v>9</v>
      </c>
      <c r="G70" s="246">
        <f ca="1">'13'!G38</f>
        <v>0</v>
      </c>
      <c r="H70" s="246">
        <f ca="1">'14'!H38</f>
        <v>154.28</v>
      </c>
      <c r="I70" s="246">
        <f ca="1">'14'!I38</f>
        <v>147.97999999999999</v>
      </c>
    </row>
    <row r="71" spans="1:9" ht="36" customHeight="1">
      <c r="A71" s="297"/>
      <c r="B71" s="251" t="s">
        <v>258</v>
      </c>
      <c r="C71" s="118" t="s">
        <v>40</v>
      </c>
      <c r="D71" s="118" t="s">
        <v>546</v>
      </c>
      <c r="E71" s="118" t="s">
        <v>26</v>
      </c>
      <c r="F71" s="118" t="s">
        <v>35</v>
      </c>
      <c r="G71" s="246">
        <f ca="1">'13'!G39</f>
        <v>0</v>
      </c>
      <c r="H71" s="246">
        <f ca="1">'14'!H39</f>
        <v>1.05</v>
      </c>
      <c r="I71" s="246">
        <f ca="1">'14'!I39</f>
        <v>1</v>
      </c>
    </row>
    <row r="72" spans="1:9" ht="24.75" customHeight="1">
      <c r="A72" s="297"/>
      <c r="B72" s="159" t="s">
        <v>2</v>
      </c>
      <c r="C72" s="118" t="s">
        <v>53</v>
      </c>
      <c r="D72" s="118" t="s">
        <v>53</v>
      </c>
      <c r="E72" s="118" t="s">
        <v>3</v>
      </c>
      <c r="F72" s="118" t="s">
        <v>4</v>
      </c>
      <c r="G72" s="246">
        <f ca="1">'13'!G73</f>
        <v>0</v>
      </c>
      <c r="H72" s="246">
        <f ca="1">'14'!H73</f>
        <v>68.540000000000006</v>
      </c>
      <c r="I72" s="246">
        <f ca="1">'14'!I73</f>
        <v>137.1</v>
      </c>
    </row>
    <row r="73" spans="1:9" ht="18.75">
      <c r="A73" s="295"/>
      <c r="B73" s="343" t="s">
        <v>122</v>
      </c>
      <c r="C73" s="344"/>
      <c r="D73" s="344"/>
      <c r="E73" s="344"/>
      <c r="F73" s="345"/>
      <c r="G73" s="235">
        <f>G7+G29+G36+G40+G44+G51+G61+G65+G72</f>
        <v>0</v>
      </c>
      <c r="H73" s="235">
        <f>H7+H29+H36+H40+H44+H51+H61+H65+H72</f>
        <v>2741.6</v>
      </c>
      <c r="I73" s="235">
        <f>I7+I29+I36+I40+I44+I51+I61+I65+I72</f>
        <v>2742.1</v>
      </c>
    </row>
    <row r="74" spans="1:9" ht="18.75">
      <c r="A74" s="289"/>
      <c r="B74" s="252"/>
      <c r="C74" s="253"/>
      <c r="D74" s="253"/>
      <c r="E74" s="253"/>
      <c r="F74" s="253"/>
      <c r="G74" s="298"/>
      <c r="H74" s="299"/>
      <c r="I74" s="299"/>
    </row>
    <row r="75" spans="1:9">
      <c r="G75" s="145"/>
    </row>
    <row r="76" spans="1:9">
      <c r="G76" s="145"/>
    </row>
    <row r="77" spans="1:9">
      <c r="G77" s="145"/>
    </row>
    <row r="78" spans="1:9">
      <c r="G78" s="145"/>
    </row>
    <row r="79" spans="1:9">
      <c r="G79" s="145"/>
    </row>
    <row r="80" spans="1:9">
      <c r="G80" s="145"/>
    </row>
    <row r="81" spans="7:7">
      <c r="G81" s="145"/>
    </row>
    <row r="82" spans="7:7">
      <c r="G82" s="145"/>
    </row>
    <row r="83" spans="7:7">
      <c r="G83" s="145"/>
    </row>
    <row r="84" spans="7:7">
      <c r="G84" s="145"/>
    </row>
    <row r="85" spans="7:7">
      <c r="G85" s="145"/>
    </row>
    <row r="86" spans="7:7">
      <c r="G86" s="145"/>
    </row>
    <row r="87" spans="7:7">
      <c r="G87" s="145"/>
    </row>
    <row r="88" spans="7:7">
      <c r="G88" s="145"/>
    </row>
    <row r="89" spans="7:7">
      <c r="G89" s="145"/>
    </row>
    <row r="90" spans="7:7">
      <c r="G90" s="145"/>
    </row>
    <row r="91" spans="7:7">
      <c r="G91" s="145"/>
    </row>
    <row r="92" spans="7:7">
      <c r="G92" s="145"/>
    </row>
    <row r="93" spans="7:7">
      <c r="G93" s="145"/>
    </row>
    <row r="94" spans="7:7">
      <c r="G94" s="145"/>
    </row>
    <row r="95" spans="7:7">
      <c r="G95" s="145"/>
    </row>
    <row r="96" spans="7:7">
      <c r="G96" s="145"/>
    </row>
    <row r="97" spans="7:7">
      <c r="G97" s="145"/>
    </row>
    <row r="98" spans="7:7">
      <c r="G98" s="145"/>
    </row>
    <row r="99" spans="7:7">
      <c r="G99" s="145"/>
    </row>
    <row r="100" spans="7:7">
      <c r="G100" s="145"/>
    </row>
    <row r="101" spans="7:7">
      <c r="G101" s="145"/>
    </row>
    <row r="102" spans="7:7">
      <c r="G102" s="145"/>
    </row>
    <row r="103" spans="7:7">
      <c r="G103" s="145"/>
    </row>
    <row r="104" spans="7:7">
      <c r="G104" s="145"/>
    </row>
    <row r="105" spans="7:7">
      <c r="G105" s="145"/>
    </row>
    <row r="106" spans="7:7">
      <c r="G106" s="145"/>
    </row>
    <row r="107" spans="7:7">
      <c r="G107" s="145"/>
    </row>
    <row r="108" spans="7:7">
      <c r="G108" s="145"/>
    </row>
    <row r="109" spans="7:7">
      <c r="G109" s="145"/>
    </row>
    <row r="110" spans="7:7">
      <c r="G110" s="145"/>
    </row>
    <row r="111" spans="7:7">
      <c r="G111" s="145"/>
    </row>
    <row r="112" spans="7:7">
      <c r="G112" s="145"/>
    </row>
    <row r="113" spans="7:7">
      <c r="G113" s="145"/>
    </row>
    <row r="114" spans="7:7">
      <c r="G114" s="145"/>
    </row>
    <row r="115" spans="7:7">
      <c r="G115" s="145"/>
    </row>
    <row r="116" spans="7:7">
      <c r="G116" s="145"/>
    </row>
    <row r="117" spans="7:7">
      <c r="G117" s="145"/>
    </row>
    <row r="118" spans="7:7">
      <c r="G118" s="145"/>
    </row>
    <row r="119" spans="7:7">
      <c r="G119" s="145"/>
    </row>
    <row r="120" spans="7:7">
      <c r="G120" s="145"/>
    </row>
    <row r="121" spans="7:7">
      <c r="G121" s="145"/>
    </row>
    <row r="122" spans="7:7">
      <c r="G122" s="145"/>
    </row>
    <row r="123" spans="7:7">
      <c r="G123" s="145"/>
    </row>
    <row r="124" spans="7:7">
      <c r="G124" s="145"/>
    </row>
    <row r="125" spans="7:7">
      <c r="G125" s="145"/>
    </row>
    <row r="126" spans="7:7">
      <c r="G126" s="145"/>
    </row>
    <row r="127" spans="7:7">
      <c r="G127" s="145"/>
    </row>
    <row r="128" spans="7:7">
      <c r="G128" s="145"/>
    </row>
    <row r="129" spans="7:7">
      <c r="G129" s="145"/>
    </row>
    <row r="130" spans="7:7">
      <c r="G130" s="145"/>
    </row>
    <row r="131" spans="7:7">
      <c r="G131" s="145"/>
    </row>
    <row r="132" spans="7:7">
      <c r="G132" s="145"/>
    </row>
    <row r="133" spans="7:7">
      <c r="G133" s="145"/>
    </row>
    <row r="134" spans="7:7">
      <c r="G134" s="145"/>
    </row>
  </sheetData>
  <mergeCells count="4">
    <mergeCell ref="B73:F73"/>
    <mergeCell ref="G1:I1"/>
    <mergeCell ref="A3:I3"/>
    <mergeCell ref="F4:I4"/>
  </mergeCells>
  <phoneticPr fontId="3" type="noConversion"/>
  <pageMargins left="0.35433070866141736" right="0.19685039370078741" top="0.59055118110236227" bottom="0.27559055118110237" header="0.31496062992125984" footer="0.31496062992125984"/>
  <pageSetup paperSize="9" scale="4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7"/>
  <sheetViews>
    <sheetView topLeftCell="A7" workbookViewId="0">
      <selection activeCell="G15" sqref="G15"/>
    </sheetView>
  </sheetViews>
  <sheetFormatPr defaultRowHeight="12.75"/>
  <cols>
    <col min="1" max="1" width="9" customWidth="1"/>
    <col min="2" max="2" width="47.5703125" customWidth="1"/>
    <col min="3" max="3" width="25.7109375" customWidth="1"/>
  </cols>
  <sheetData>
    <row r="2" spans="1:3">
      <c r="A2" s="272"/>
      <c r="B2" s="272"/>
      <c r="C2" s="272"/>
    </row>
    <row r="3" spans="1:3" ht="18.75">
      <c r="A3" s="61"/>
      <c r="B3" s="61"/>
      <c r="C3" s="273" t="s">
        <v>384</v>
      </c>
    </row>
    <row r="4" spans="1:3" ht="18.75">
      <c r="A4" s="61"/>
      <c r="B4" s="61"/>
      <c r="C4" s="273" t="s">
        <v>385</v>
      </c>
    </row>
    <row r="5" spans="1:3" ht="18.75">
      <c r="A5" s="61"/>
      <c r="B5" s="61"/>
      <c r="C5" s="273" t="s">
        <v>386</v>
      </c>
    </row>
    <row r="6" spans="1:3" ht="18.75">
      <c r="A6" s="61"/>
      <c r="B6" s="61"/>
      <c r="C6" s="273" t="s">
        <v>387</v>
      </c>
    </row>
    <row r="7" spans="1:3" ht="18.75">
      <c r="A7" s="61"/>
      <c r="B7" s="61"/>
      <c r="C7" s="273" t="s">
        <v>356</v>
      </c>
    </row>
    <row r="8" spans="1:3" ht="18.75">
      <c r="A8" s="61"/>
      <c r="B8" s="61"/>
      <c r="C8" s="273" t="s">
        <v>357</v>
      </c>
    </row>
    <row r="9" spans="1:3" ht="18.75">
      <c r="A9" s="61"/>
      <c r="B9" s="61"/>
      <c r="C9" s="97"/>
    </row>
    <row r="10" spans="1:3" ht="18.75">
      <c r="A10" s="61"/>
      <c r="B10" s="273"/>
      <c r="C10" s="61"/>
    </row>
    <row r="11" spans="1:3" ht="18.75">
      <c r="A11" s="61"/>
      <c r="B11" s="97" t="s">
        <v>388</v>
      </c>
      <c r="C11" s="61"/>
    </row>
    <row r="12" spans="1:3" ht="18.75">
      <c r="A12" s="61"/>
      <c r="B12" s="274" t="s">
        <v>358</v>
      </c>
      <c r="C12" s="61"/>
    </row>
    <row r="13" spans="1:3" ht="18.75" thickBot="1">
      <c r="A13" s="61"/>
      <c r="B13" s="61"/>
      <c r="C13" s="61" t="s">
        <v>129</v>
      </c>
    </row>
    <row r="14" spans="1:3" ht="19.5" thickBot="1">
      <c r="A14" s="275" t="s">
        <v>389</v>
      </c>
      <c r="B14" s="276" t="s">
        <v>390</v>
      </c>
      <c r="C14" s="276" t="s">
        <v>395</v>
      </c>
    </row>
    <row r="15" spans="1:3" ht="91.5" customHeight="1" thickBot="1">
      <c r="A15" s="275"/>
      <c r="B15" s="277" t="s">
        <v>391</v>
      </c>
      <c r="C15" s="304">
        <v>1429.63</v>
      </c>
    </row>
    <row r="16" spans="1:3" ht="27" customHeight="1" thickBot="1">
      <c r="A16" s="278">
        <v>99</v>
      </c>
      <c r="B16" s="279" t="s">
        <v>392</v>
      </c>
      <c r="C16" s="276">
        <v>1377.01</v>
      </c>
    </row>
    <row r="17" spans="1:3" ht="57" customHeight="1" thickBot="1">
      <c r="A17" s="278"/>
      <c r="B17" s="280" t="s">
        <v>393</v>
      </c>
      <c r="C17" s="281">
        <f>C15+C16</f>
        <v>2806.6400000000003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0"/>
  <sheetViews>
    <sheetView topLeftCell="A10" workbookViewId="0">
      <selection activeCell="D17" sqref="D17"/>
    </sheetView>
  </sheetViews>
  <sheetFormatPr defaultRowHeight="12.75"/>
  <cols>
    <col min="1" max="1" width="9.28515625" customWidth="1"/>
    <col min="2" max="2" width="39.42578125" customWidth="1"/>
    <col min="3" max="3" width="18" customWidth="1"/>
    <col min="4" max="4" width="19" customWidth="1"/>
  </cols>
  <sheetData>
    <row r="2" spans="1:4" ht="18">
      <c r="A2" s="61"/>
      <c r="B2" s="61"/>
      <c r="C2" s="61"/>
      <c r="D2" s="61"/>
    </row>
    <row r="3" spans="1:4" ht="18.75">
      <c r="A3" s="61"/>
      <c r="B3" s="61"/>
      <c r="C3" s="61"/>
      <c r="D3" s="273" t="s">
        <v>394</v>
      </c>
    </row>
    <row r="4" spans="1:4" ht="18.75">
      <c r="A4" s="61"/>
      <c r="B4" s="61"/>
      <c r="C4" s="61"/>
      <c r="D4" s="273" t="s">
        <v>385</v>
      </c>
    </row>
    <row r="5" spans="1:4" ht="18.75">
      <c r="A5" s="61"/>
      <c r="B5" s="61"/>
      <c r="C5" s="61"/>
      <c r="D5" s="273" t="s">
        <v>386</v>
      </c>
    </row>
    <row r="6" spans="1:4" ht="18.75">
      <c r="A6" s="61"/>
      <c r="B6" s="61"/>
      <c r="C6" s="61"/>
      <c r="D6" s="273" t="s">
        <v>387</v>
      </c>
    </row>
    <row r="7" spans="1:4" ht="18.75">
      <c r="A7" s="61"/>
      <c r="B7" s="61"/>
      <c r="C7" s="61"/>
      <c r="D7" s="273" t="s">
        <v>356</v>
      </c>
    </row>
    <row r="8" spans="1:4" ht="18.75">
      <c r="A8" s="61"/>
      <c r="B8" s="61"/>
      <c r="C8" s="61"/>
      <c r="D8" s="273" t="s">
        <v>357</v>
      </c>
    </row>
    <row r="9" spans="1:4" ht="18.75">
      <c r="A9" s="61"/>
      <c r="B9" s="61"/>
      <c r="C9" s="61"/>
      <c r="D9" s="97"/>
    </row>
    <row r="10" spans="1:4" ht="18">
      <c r="A10" s="61"/>
      <c r="B10" s="61"/>
      <c r="C10" s="61"/>
      <c r="D10" s="61"/>
    </row>
    <row r="11" spans="1:4" ht="18.75">
      <c r="A11" s="99" t="s">
        <v>388</v>
      </c>
      <c r="B11" s="61"/>
      <c r="C11" s="61"/>
      <c r="D11" s="61"/>
    </row>
    <row r="12" spans="1:4" ht="18.75">
      <c r="A12" s="61"/>
      <c r="B12" s="99" t="s">
        <v>359</v>
      </c>
      <c r="C12" s="61"/>
      <c r="D12" s="282"/>
    </row>
    <row r="13" spans="1:4" ht="18.75">
      <c r="A13" s="61"/>
      <c r="B13" s="61"/>
      <c r="C13" s="61"/>
      <c r="D13" s="282"/>
    </row>
    <row r="14" spans="1:4" ht="18.75">
      <c r="A14" s="282"/>
      <c r="B14" s="61"/>
      <c r="C14" s="61"/>
      <c r="D14" s="61"/>
    </row>
    <row r="15" spans="1:4" ht="19.5" thickBot="1">
      <c r="A15" s="273"/>
      <c r="B15" s="61"/>
      <c r="C15" s="61"/>
      <c r="D15" s="61"/>
    </row>
    <row r="16" spans="1:4" ht="38.25" thickBot="1">
      <c r="A16" s="283" t="s">
        <v>389</v>
      </c>
      <c r="B16" s="284" t="s">
        <v>390</v>
      </c>
      <c r="C16" s="284" t="s">
        <v>128</v>
      </c>
      <c r="D16" s="284" t="s">
        <v>158</v>
      </c>
    </row>
    <row r="17" spans="1:4" ht="119.25" customHeight="1" thickBot="1">
      <c r="A17" s="275"/>
      <c r="B17" s="277" t="s">
        <v>391</v>
      </c>
      <c r="C17" s="276">
        <v>1326.72</v>
      </c>
      <c r="D17" s="276">
        <v>1296.57</v>
      </c>
    </row>
    <row r="18" spans="1:4" ht="19.5" thickBot="1">
      <c r="A18" s="285">
        <v>99</v>
      </c>
      <c r="B18" s="286" t="s">
        <v>392</v>
      </c>
      <c r="C18" s="287">
        <v>1346.34</v>
      </c>
      <c r="D18" s="287">
        <v>1308.43</v>
      </c>
    </row>
    <row r="19" spans="1:4">
      <c r="A19" s="348"/>
      <c r="B19" s="350" t="s">
        <v>393</v>
      </c>
      <c r="C19" s="348">
        <f>C17+C18</f>
        <v>2673.06</v>
      </c>
      <c r="D19" s="352">
        <f>D17+D18</f>
        <v>2605</v>
      </c>
    </row>
    <row r="20" spans="1:4" ht="13.5" thickBot="1">
      <c r="A20" s="349"/>
      <c r="B20" s="351"/>
      <c r="C20" s="349"/>
      <c r="D20" s="353"/>
    </row>
  </sheetData>
  <mergeCells count="4">
    <mergeCell ref="A19:A20"/>
    <mergeCell ref="B19:B20"/>
    <mergeCell ref="C19:C20"/>
    <mergeCell ref="D19:D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topLeftCell="A46" zoomScale="60" workbookViewId="0">
      <selection activeCell="H74" sqref="H74"/>
    </sheetView>
  </sheetViews>
  <sheetFormatPr defaultRowHeight="12.75"/>
  <cols>
    <col min="1" max="1" width="166.7109375" style="42" customWidth="1"/>
    <col min="2" max="2" width="14.28515625" style="43" customWidth="1"/>
    <col min="3" max="3" width="12.28515625" style="43" customWidth="1"/>
    <col min="4" max="4" width="13.42578125" style="43" customWidth="1"/>
    <col min="5" max="5" width="24.42578125" style="43" customWidth="1"/>
    <col min="6" max="6" width="10.5703125" style="43" customWidth="1"/>
    <col min="7" max="7" width="20.140625" style="43" customWidth="1"/>
    <col min="8" max="8" width="21.28515625" style="145" customWidth="1"/>
    <col min="9" max="16384" width="9.140625" style="44"/>
  </cols>
  <sheetData>
    <row r="1" spans="1:8" ht="133.5" customHeight="1">
      <c r="A1" s="192"/>
      <c r="B1" s="193"/>
      <c r="C1" s="193"/>
      <c r="D1" s="193"/>
      <c r="E1" s="193"/>
      <c r="F1" s="354" t="s">
        <v>361</v>
      </c>
      <c r="G1" s="354"/>
      <c r="H1" s="354"/>
    </row>
    <row r="2" spans="1:8" ht="21.75" customHeight="1">
      <c r="A2" s="192"/>
      <c r="B2" s="193"/>
      <c r="C2" s="193"/>
      <c r="D2" s="193"/>
      <c r="E2" s="193"/>
      <c r="F2" s="63"/>
      <c r="G2" s="63"/>
      <c r="H2" s="221"/>
    </row>
    <row r="3" spans="1:8" s="33" customFormat="1" ht="37.5" customHeight="1">
      <c r="A3" s="355" t="s">
        <v>514</v>
      </c>
      <c r="B3" s="356"/>
      <c r="C3" s="356"/>
      <c r="D3" s="356"/>
      <c r="E3" s="356"/>
      <c r="F3" s="356"/>
      <c r="G3" s="356"/>
      <c r="H3" s="356"/>
    </row>
    <row r="4" spans="1:8" s="48" customFormat="1" ht="15.75">
      <c r="A4" s="46"/>
      <c r="B4" s="46"/>
      <c r="C4" s="46"/>
      <c r="D4" s="46"/>
      <c r="E4" s="47"/>
      <c r="F4" s="342" t="s">
        <v>281</v>
      </c>
      <c r="G4" s="342"/>
      <c r="H4" s="342"/>
    </row>
    <row r="5" spans="1:8" s="50" customFormat="1" ht="76.5" customHeight="1">
      <c r="A5" s="171" t="s">
        <v>171</v>
      </c>
      <c r="B5" s="110" t="s">
        <v>293</v>
      </c>
      <c r="C5" s="118" t="s">
        <v>294</v>
      </c>
      <c r="D5" s="118" t="s">
        <v>295</v>
      </c>
      <c r="E5" s="118" t="s">
        <v>296</v>
      </c>
      <c r="F5" s="118" t="s">
        <v>297</v>
      </c>
      <c r="G5" s="110" t="s">
        <v>89</v>
      </c>
      <c r="H5" s="222" t="s">
        <v>298</v>
      </c>
    </row>
    <row r="6" spans="1:8" s="48" customFormat="1" ht="20.25">
      <c r="A6" s="173">
        <v>2</v>
      </c>
      <c r="B6" s="172" t="s">
        <v>173</v>
      </c>
      <c r="C6" s="172" t="s">
        <v>174</v>
      </c>
      <c r="D6" s="172" t="s">
        <v>175</v>
      </c>
      <c r="E6" s="172" t="s">
        <v>176</v>
      </c>
      <c r="F6" s="172" t="s">
        <v>177</v>
      </c>
      <c r="G6" s="173">
        <v>8</v>
      </c>
      <c r="H6" s="223">
        <v>9</v>
      </c>
    </row>
    <row r="7" spans="1:8" s="48" customFormat="1" ht="33" customHeight="1">
      <c r="A7" s="194" t="s">
        <v>499</v>
      </c>
      <c r="B7" s="180" t="s">
        <v>504</v>
      </c>
      <c r="C7" s="180"/>
      <c r="D7" s="180"/>
      <c r="E7" s="180"/>
      <c r="F7" s="180"/>
      <c r="G7" s="213">
        <f>G8+G12+G16+G23+G33+G40+G62+G69</f>
        <v>0</v>
      </c>
      <c r="H7" s="213">
        <f>H8+H12+H16+H23+H33+H40+H62+H69</f>
        <v>2806.6400000000003</v>
      </c>
    </row>
    <row r="8" spans="1:8" s="48" customFormat="1" ht="33" customHeight="1">
      <c r="A8" s="174" t="s">
        <v>161</v>
      </c>
      <c r="B8" s="180" t="s">
        <v>504</v>
      </c>
      <c r="C8" s="177" t="s">
        <v>45</v>
      </c>
      <c r="D8" s="177"/>
      <c r="E8" s="177"/>
      <c r="F8" s="177"/>
      <c r="G8" s="213">
        <f>G9</f>
        <v>0</v>
      </c>
      <c r="H8" s="213">
        <f t="shared" ref="G8:H10" si="0">H9</f>
        <v>6</v>
      </c>
    </row>
    <row r="9" spans="1:8" s="48" customFormat="1" ht="54" customHeight="1">
      <c r="A9" s="176" t="s">
        <v>162</v>
      </c>
      <c r="B9" s="180" t="s">
        <v>504</v>
      </c>
      <c r="C9" s="177" t="s">
        <v>45</v>
      </c>
      <c r="D9" s="177" t="s">
        <v>48</v>
      </c>
      <c r="E9" s="177"/>
      <c r="F9" s="177"/>
      <c r="G9" s="213">
        <f t="shared" si="0"/>
        <v>0</v>
      </c>
      <c r="H9" s="213">
        <f t="shared" si="0"/>
        <v>6</v>
      </c>
    </row>
    <row r="10" spans="1:8" s="48" customFormat="1" ht="75.75" customHeight="1">
      <c r="A10" s="176" t="s">
        <v>519</v>
      </c>
      <c r="B10" s="180" t="s">
        <v>504</v>
      </c>
      <c r="C10" s="177" t="s">
        <v>45</v>
      </c>
      <c r="D10" s="177" t="s">
        <v>48</v>
      </c>
      <c r="E10" s="175" t="s">
        <v>10</v>
      </c>
      <c r="F10" s="177"/>
      <c r="G10" s="213">
        <f t="shared" si="0"/>
        <v>0</v>
      </c>
      <c r="H10" s="213">
        <f t="shared" si="0"/>
        <v>6</v>
      </c>
    </row>
    <row r="11" spans="1:8" s="48" customFormat="1" ht="48" customHeight="1">
      <c r="A11" s="198" t="s">
        <v>34</v>
      </c>
      <c r="B11" s="180" t="s">
        <v>504</v>
      </c>
      <c r="C11" s="177" t="s">
        <v>45</v>
      </c>
      <c r="D11" s="177" t="s">
        <v>48</v>
      </c>
      <c r="E11" s="175" t="s">
        <v>11</v>
      </c>
      <c r="F11" s="177" t="s">
        <v>35</v>
      </c>
      <c r="G11" s="213">
        <v>0</v>
      </c>
      <c r="H11" s="213">
        <v>6</v>
      </c>
    </row>
    <row r="12" spans="1:8" s="48" customFormat="1" ht="33" customHeight="1">
      <c r="A12" s="174" t="s">
        <v>47</v>
      </c>
      <c r="B12" s="180" t="s">
        <v>504</v>
      </c>
      <c r="C12" s="177" t="s">
        <v>32</v>
      </c>
      <c r="D12" s="177"/>
      <c r="E12" s="177"/>
      <c r="F12" s="177"/>
      <c r="G12" s="224">
        <f>G15</f>
        <v>0</v>
      </c>
      <c r="H12" s="224">
        <f>H15</f>
        <v>2</v>
      </c>
    </row>
    <row r="13" spans="1:8" s="48" customFormat="1" ht="33" customHeight="1">
      <c r="A13" s="176" t="s">
        <v>144</v>
      </c>
      <c r="B13" s="180" t="s">
        <v>504</v>
      </c>
      <c r="C13" s="177" t="s">
        <v>32</v>
      </c>
      <c r="D13" s="177" t="s">
        <v>163</v>
      </c>
      <c r="E13" s="177"/>
      <c r="F13" s="177"/>
      <c r="G13" s="224">
        <f>G14</f>
        <v>0</v>
      </c>
      <c r="H13" s="224">
        <f>H14</f>
        <v>2</v>
      </c>
    </row>
    <row r="14" spans="1:8" s="48" customFormat="1" ht="49.5" customHeight="1">
      <c r="A14" s="176" t="s">
        <v>520</v>
      </c>
      <c r="B14" s="180" t="s">
        <v>504</v>
      </c>
      <c r="C14" s="177" t="s">
        <v>32</v>
      </c>
      <c r="D14" s="177" t="s">
        <v>163</v>
      </c>
      <c r="E14" s="175" t="s">
        <v>12</v>
      </c>
      <c r="F14" s="177"/>
      <c r="G14" s="224">
        <f>G15</f>
        <v>0</v>
      </c>
      <c r="H14" s="224">
        <f>H15</f>
        <v>2</v>
      </c>
    </row>
    <row r="15" spans="1:8" s="48" customFormat="1" ht="47.25" customHeight="1">
      <c r="A15" s="198" t="s">
        <v>34</v>
      </c>
      <c r="B15" s="180" t="s">
        <v>504</v>
      </c>
      <c r="C15" s="210" t="s">
        <v>32</v>
      </c>
      <c r="D15" s="210" t="s">
        <v>163</v>
      </c>
      <c r="E15" s="175" t="s">
        <v>13</v>
      </c>
      <c r="F15" s="177" t="s">
        <v>35</v>
      </c>
      <c r="G15" s="225">
        <v>0</v>
      </c>
      <c r="H15" s="225">
        <v>2</v>
      </c>
    </row>
    <row r="16" spans="1:8" s="48" customFormat="1" ht="30.75" customHeight="1">
      <c r="A16" s="195" t="s">
        <v>49</v>
      </c>
      <c r="B16" s="180" t="s">
        <v>504</v>
      </c>
      <c r="C16" s="180" t="s">
        <v>50</v>
      </c>
      <c r="D16" s="180"/>
      <c r="E16" s="180"/>
      <c r="F16" s="180"/>
      <c r="G16" s="213">
        <f>G17+G20</f>
        <v>0</v>
      </c>
      <c r="H16" s="213">
        <f>H17+H20</f>
        <v>102.30000000000001</v>
      </c>
    </row>
    <row r="17" spans="1:8" s="48" customFormat="1" ht="30.75" customHeight="1">
      <c r="A17" s="195" t="s">
        <v>140</v>
      </c>
      <c r="B17" s="180" t="s">
        <v>504</v>
      </c>
      <c r="C17" s="180" t="s">
        <v>50</v>
      </c>
      <c r="D17" s="180" t="s">
        <v>546</v>
      </c>
      <c r="E17" s="180"/>
      <c r="F17" s="180"/>
      <c r="G17" s="213">
        <f>G18</f>
        <v>0</v>
      </c>
      <c r="H17" s="213">
        <f>H18</f>
        <v>10.4</v>
      </c>
    </row>
    <row r="18" spans="1:8" s="48" customFormat="1" ht="55.5" customHeight="1">
      <c r="A18" s="196" t="s">
        <v>521</v>
      </c>
      <c r="B18" s="180" t="s">
        <v>504</v>
      </c>
      <c r="C18" s="175" t="s">
        <v>50</v>
      </c>
      <c r="D18" s="175" t="s">
        <v>546</v>
      </c>
      <c r="E18" s="175" t="s">
        <v>14</v>
      </c>
      <c r="F18" s="175"/>
      <c r="G18" s="212">
        <f>G19</f>
        <v>0</v>
      </c>
      <c r="H18" s="212">
        <f>H19</f>
        <v>10.4</v>
      </c>
    </row>
    <row r="19" spans="1:8" s="48" customFormat="1" ht="28.5" customHeight="1">
      <c r="A19" s="198" t="s">
        <v>34</v>
      </c>
      <c r="B19" s="180" t="s">
        <v>504</v>
      </c>
      <c r="C19" s="175" t="s">
        <v>50</v>
      </c>
      <c r="D19" s="175" t="s">
        <v>546</v>
      </c>
      <c r="E19" s="175" t="s">
        <v>15</v>
      </c>
      <c r="F19" s="175" t="s">
        <v>35</v>
      </c>
      <c r="G19" s="212">
        <v>0</v>
      </c>
      <c r="H19" s="212">
        <v>10.4</v>
      </c>
    </row>
    <row r="20" spans="1:8" s="48" customFormat="1" ht="30.75" customHeight="1">
      <c r="A20" s="195" t="s">
        <v>139</v>
      </c>
      <c r="B20" s="180" t="s">
        <v>504</v>
      </c>
      <c r="C20" s="180" t="s">
        <v>50</v>
      </c>
      <c r="D20" s="180" t="s">
        <v>45</v>
      </c>
      <c r="E20" s="180"/>
      <c r="F20" s="180"/>
      <c r="G20" s="213">
        <f>G21</f>
        <v>0</v>
      </c>
      <c r="H20" s="213">
        <f>H21</f>
        <v>91.9</v>
      </c>
    </row>
    <row r="21" spans="1:8" s="48" customFormat="1" ht="78" customHeight="1">
      <c r="A21" s="196" t="s">
        <v>522</v>
      </c>
      <c r="B21" s="180" t="s">
        <v>504</v>
      </c>
      <c r="C21" s="175" t="s">
        <v>50</v>
      </c>
      <c r="D21" s="175" t="s">
        <v>45</v>
      </c>
      <c r="E21" s="175" t="s">
        <v>16</v>
      </c>
      <c r="F21" s="175"/>
      <c r="G21" s="212">
        <f>G22</f>
        <v>0</v>
      </c>
      <c r="H21" s="212">
        <f>H22</f>
        <v>91.9</v>
      </c>
    </row>
    <row r="22" spans="1:8" s="48" customFormat="1" ht="34.5" customHeight="1">
      <c r="A22" s="198" t="s">
        <v>34</v>
      </c>
      <c r="B22" s="180" t="s">
        <v>504</v>
      </c>
      <c r="C22" s="175" t="s">
        <v>50</v>
      </c>
      <c r="D22" s="175" t="s">
        <v>45</v>
      </c>
      <c r="E22" s="175" t="s">
        <v>17</v>
      </c>
      <c r="F22" s="175" t="s">
        <v>35</v>
      </c>
      <c r="G22" s="212">
        <v>0</v>
      </c>
      <c r="H22" s="212">
        <v>91.9</v>
      </c>
    </row>
    <row r="23" spans="1:8" s="48" customFormat="1" ht="30.75" customHeight="1">
      <c r="A23" s="195" t="s">
        <v>299</v>
      </c>
      <c r="B23" s="180" t="s">
        <v>504</v>
      </c>
      <c r="C23" s="180" t="s">
        <v>51</v>
      </c>
      <c r="D23" s="180"/>
      <c r="E23" s="180"/>
      <c r="F23" s="180"/>
      <c r="G23" s="213">
        <f>G24</f>
        <v>0</v>
      </c>
      <c r="H23" s="213">
        <f>H24</f>
        <v>649.19000000000005</v>
      </c>
    </row>
    <row r="24" spans="1:8" s="48" customFormat="1" ht="30.75" customHeight="1">
      <c r="A24" s="195" t="s">
        <v>131</v>
      </c>
      <c r="B24" s="180" t="s">
        <v>504</v>
      </c>
      <c r="C24" s="180" t="s">
        <v>51</v>
      </c>
      <c r="D24" s="180" t="s">
        <v>547</v>
      </c>
      <c r="E24" s="180"/>
      <c r="F24" s="180"/>
      <c r="G24" s="213">
        <f>G25</f>
        <v>0</v>
      </c>
      <c r="H24" s="213">
        <f>H25</f>
        <v>649.19000000000005</v>
      </c>
    </row>
    <row r="25" spans="1:8" s="48" customFormat="1" ht="54.75" customHeight="1">
      <c r="A25" s="196" t="s">
        <v>354</v>
      </c>
      <c r="B25" s="180" t="s">
        <v>504</v>
      </c>
      <c r="C25" s="175" t="s">
        <v>51</v>
      </c>
      <c r="D25" s="175" t="s">
        <v>547</v>
      </c>
      <c r="E25" s="175" t="s">
        <v>259</v>
      </c>
      <c r="F25" s="175"/>
      <c r="G25" s="212">
        <f>G26+G29+G31</f>
        <v>0</v>
      </c>
      <c r="H25" s="212">
        <f>H26+H29+H31</f>
        <v>649.19000000000005</v>
      </c>
    </row>
    <row r="26" spans="1:8" s="48" customFormat="1" ht="82.5" customHeight="1">
      <c r="A26" s="196" t="s">
        <v>524</v>
      </c>
      <c r="B26" s="180" t="s">
        <v>504</v>
      </c>
      <c r="C26" s="175" t="s">
        <v>51</v>
      </c>
      <c r="D26" s="175" t="s">
        <v>547</v>
      </c>
      <c r="E26" s="175" t="s">
        <v>19</v>
      </c>
      <c r="F26" s="175"/>
      <c r="G26" s="212">
        <f>G27+G28</f>
        <v>0</v>
      </c>
      <c r="H26" s="212">
        <f>H27+H28</f>
        <v>62.7</v>
      </c>
    </row>
    <row r="27" spans="1:8" s="48" customFormat="1" ht="33.75" customHeight="1">
      <c r="A27" s="196" t="s">
        <v>34</v>
      </c>
      <c r="B27" s="180" t="s">
        <v>504</v>
      </c>
      <c r="C27" s="175" t="s">
        <v>51</v>
      </c>
      <c r="D27" s="175" t="s">
        <v>547</v>
      </c>
      <c r="E27" s="175" t="s">
        <v>20</v>
      </c>
      <c r="F27" s="175" t="s">
        <v>35</v>
      </c>
      <c r="G27" s="212">
        <v>0</v>
      </c>
      <c r="H27" s="212">
        <v>54.7</v>
      </c>
    </row>
    <row r="28" spans="1:8" s="48" customFormat="1" ht="38.25" customHeight="1">
      <c r="A28" s="176" t="s">
        <v>38</v>
      </c>
      <c r="B28" s="180" t="s">
        <v>504</v>
      </c>
      <c r="C28" s="175" t="s">
        <v>51</v>
      </c>
      <c r="D28" s="175" t="s">
        <v>547</v>
      </c>
      <c r="E28" s="175" t="s">
        <v>20</v>
      </c>
      <c r="F28" s="175" t="s">
        <v>39</v>
      </c>
      <c r="G28" s="212">
        <v>0</v>
      </c>
      <c r="H28" s="212">
        <v>8</v>
      </c>
    </row>
    <row r="29" spans="1:8" s="48" customFormat="1" ht="102.75" customHeight="1">
      <c r="A29" s="204" t="s">
        <v>525</v>
      </c>
      <c r="B29" s="180" t="s">
        <v>504</v>
      </c>
      <c r="C29" s="177" t="s">
        <v>51</v>
      </c>
      <c r="D29" s="177" t="s">
        <v>547</v>
      </c>
      <c r="E29" s="175" t="s">
        <v>360</v>
      </c>
      <c r="F29" s="177"/>
      <c r="G29" s="224">
        <f>G30</f>
        <v>0</v>
      </c>
      <c r="H29" s="224">
        <v>584.49</v>
      </c>
    </row>
    <row r="30" spans="1:8" s="48" customFormat="1" ht="36.75" customHeight="1">
      <c r="A30" s="176" t="s">
        <v>288</v>
      </c>
      <c r="B30" s="180" t="s">
        <v>504</v>
      </c>
      <c r="C30" s="177" t="s">
        <v>51</v>
      </c>
      <c r="D30" s="177" t="s">
        <v>547</v>
      </c>
      <c r="E30" s="175" t="s">
        <v>360</v>
      </c>
      <c r="F30" s="177" t="s">
        <v>260</v>
      </c>
      <c r="G30" s="224">
        <v>0</v>
      </c>
      <c r="H30" s="224">
        <v>485.875</v>
      </c>
    </row>
    <row r="31" spans="1:8" s="48" customFormat="1" ht="38.25" customHeight="1">
      <c r="A31" s="176" t="s">
        <v>21</v>
      </c>
      <c r="B31" s="180" t="s">
        <v>504</v>
      </c>
      <c r="C31" s="175" t="s">
        <v>51</v>
      </c>
      <c r="D31" s="175" t="s">
        <v>547</v>
      </c>
      <c r="E31" s="175" t="s">
        <v>23</v>
      </c>
      <c r="F31" s="175"/>
      <c r="G31" s="212">
        <v>0</v>
      </c>
      <c r="H31" s="212">
        <f>H32</f>
        <v>2</v>
      </c>
    </row>
    <row r="32" spans="1:8" s="48" customFormat="1" ht="21.75" customHeight="1">
      <c r="A32" s="196" t="s">
        <v>34</v>
      </c>
      <c r="B32" s="180" t="s">
        <v>504</v>
      </c>
      <c r="C32" s="175" t="s">
        <v>51</v>
      </c>
      <c r="D32" s="175" t="s">
        <v>547</v>
      </c>
      <c r="E32" s="175" t="s">
        <v>23</v>
      </c>
      <c r="F32" s="175" t="s">
        <v>35</v>
      </c>
      <c r="G32" s="212">
        <v>0</v>
      </c>
      <c r="H32" s="212">
        <v>2</v>
      </c>
    </row>
    <row r="33" spans="1:8" s="48" customFormat="1" ht="29.25" customHeight="1">
      <c r="A33" s="195" t="s">
        <v>0</v>
      </c>
      <c r="B33" s="180" t="s">
        <v>504</v>
      </c>
      <c r="C33" s="180" t="s">
        <v>40</v>
      </c>
      <c r="D33" s="180"/>
      <c r="E33" s="180"/>
      <c r="F33" s="180"/>
      <c r="G33" s="213">
        <f>G34</f>
        <v>0</v>
      </c>
      <c r="H33" s="213">
        <f>H34</f>
        <v>670.14</v>
      </c>
    </row>
    <row r="34" spans="1:8" s="48" customFormat="1" ht="31.5" customHeight="1">
      <c r="A34" s="195" t="s">
        <v>240</v>
      </c>
      <c r="B34" s="180" t="s">
        <v>504</v>
      </c>
      <c r="C34" s="180" t="s">
        <v>40</v>
      </c>
      <c r="D34" s="180" t="s">
        <v>546</v>
      </c>
      <c r="E34" s="180"/>
      <c r="F34" s="180"/>
      <c r="G34" s="213">
        <f>G35</f>
        <v>0</v>
      </c>
      <c r="H34" s="213">
        <f>H35</f>
        <v>670.14</v>
      </c>
    </row>
    <row r="35" spans="1:8" s="48" customFormat="1" ht="69.75" customHeight="1">
      <c r="A35" s="196" t="s">
        <v>526</v>
      </c>
      <c r="B35" s="180" t="s">
        <v>504</v>
      </c>
      <c r="C35" s="175" t="s">
        <v>40</v>
      </c>
      <c r="D35" s="175" t="s">
        <v>546</v>
      </c>
      <c r="E35" s="175" t="s">
        <v>24</v>
      </c>
      <c r="F35" s="175"/>
      <c r="G35" s="212">
        <f>G36+G39</f>
        <v>0</v>
      </c>
      <c r="H35" s="212">
        <f>H36+H39</f>
        <v>670.14</v>
      </c>
    </row>
    <row r="36" spans="1:8" s="48" customFormat="1" ht="26.25" customHeight="1">
      <c r="A36" s="205" t="s">
        <v>256</v>
      </c>
      <c r="B36" s="180" t="s">
        <v>504</v>
      </c>
      <c r="C36" s="177" t="s">
        <v>40</v>
      </c>
      <c r="D36" s="177" t="s">
        <v>546</v>
      </c>
      <c r="E36" s="175" t="s">
        <v>25</v>
      </c>
      <c r="F36" s="177" t="s">
        <v>351</v>
      </c>
      <c r="G36" s="224">
        <f>G38+G37</f>
        <v>0</v>
      </c>
      <c r="H36" s="224">
        <f>H38+H37</f>
        <v>665.14</v>
      </c>
    </row>
    <row r="37" spans="1:8" s="48" customFormat="1" ht="27" customHeight="1">
      <c r="A37" s="198" t="s">
        <v>7</v>
      </c>
      <c r="B37" s="180" t="s">
        <v>504</v>
      </c>
      <c r="C37" s="177" t="s">
        <v>40</v>
      </c>
      <c r="D37" s="177" t="s">
        <v>546</v>
      </c>
      <c r="E37" s="175" t="s">
        <v>27</v>
      </c>
      <c r="F37" s="177" t="s">
        <v>31</v>
      </c>
      <c r="G37" s="224">
        <v>0</v>
      </c>
      <c r="H37" s="224">
        <v>510.86</v>
      </c>
    </row>
    <row r="38" spans="1:8" s="48" customFormat="1" ht="64.5" customHeight="1">
      <c r="A38" s="206" t="s">
        <v>8</v>
      </c>
      <c r="B38" s="180" t="s">
        <v>504</v>
      </c>
      <c r="C38" s="175" t="s">
        <v>40</v>
      </c>
      <c r="D38" s="175" t="s">
        <v>546</v>
      </c>
      <c r="E38" s="175" t="s">
        <v>27</v>
      </c>
      <c r="F38" s="175" t="s">
        <v>9</v>
      </c>
      <c r="G38" s="212">
        <v>0</v>
      </c>
      <c r="H38" s="212">
        <v>154.28</v>
      </c>
    </row>
    <row r="39" spans="1:8" s="48" customFormat="1" ht="32.25" customHeight="1">
      <c r="A39" s="207" t="s">
        <v>258</v>
      </c>
      <c r="B39" s="180" t="s">
        <v>504</v>
      </c>
      <c r="C39" s="175" t="s">
        <v>40</v>
      </c>
      <c r="D39" s="175" t="s">
        <v>546</v>
      </c>
      <c r="E39" s="175" t="s">
        <v>26</v>
      </c>
      <c r="F39" s="175" t="s">
        <v>35</v>
      </c>
      <c r="G39" s="212">
        <v>0</v>
      </c>
      <c r="H39" s="212">
        <v>5</v>
      </c>
    </row>
    <row r="40" spans="1:8" s="48" customFormat="1" ht="35.25" customHeight="1">
      <c r="A40" s="194" t="s">
        <v>550</v>
      </c>
      <c r="B40" s="180" t="s">
        <v>504</v>
      </c>
      <c r="C40" s="180" t="s">
        <v>547</v>
      </c>
      <c r="D40" s="180"/>
      <c r="E40" s="180"/>
      <c r="F40" s="180"/>
      <c r="G40" s="213">
        <f>G41+G47+G59</f>
        <v>0</v>
      </c>
      <c r="H40" s="213">
        <f>H41+H47+H59</f>
        <v>1324.6100000000001</v>
      </c>
    </row>
    <row r="41" spans="1:8" s="48" customFormat="1" ht="44.25" customHeight="1">
      <c r="A41" s="194" t="s">
        <v>166</v>
      </c>
      <c r="B41" s="180" t="s">
        <v>504</v>
      </c>
      <c r="C41" s="180" t="s">
        <v>547</v>
      </c>
      <c r="D41" s="180" t="s">
        <v>546</v>
      </c>
      <c r="E41" s="180"/>
      <c r="F41" s="180"/>
      <c r="G41" s="213">
        <f t="shared" ref="G41:H43" si="1">G42</f>
        <v>0</v>
      </c>
      <c r="H41" s="213">
        <f t="shared" si="1"/>
        <v>444.63</v>
      </c>
    </row>
    <row r="42" spans="1:8" s="48" customFormat="1" ht="33.75" customHeight="1">
      <c r="A42" s="197" t="s">
        <v>515</v>
      </c>
      <c r="B42" s="180" t="s">
        <v>504</v>
      </c>
      <c r="C42" s="175" t="s">
        <v>547</v>
      </c>
      <c r="D42" s="175" t="s">
        <v>546</v>
      </c>
      <c r="E42" s="175" t="s">
        <v>485</v>
      </c>
      <c r="F42" s="175"/>
      <c r="G42" s="212">
        <f t="shared" si="1"/>
        <v>0</v>
      </c>
      <c r="H42" s="212">
        <f t="shared" si="1"/>
        <v>444.63</v>
      </c>
    </row>
    <row r="43" spans="1:8" s="48" customFormat="1" ht="35.25" customHeight="1">
      <c r="A43" s="197" t="s">
        <v>516</v>
      </c>
      <c r="B43" s="180" t="s">
        <v>504</v>
      </c>
      <c r="C43" s="175" t="s">
        <v>547</v>
      </c>
      <c r="D43" s="175" t="s">
        <v>546</v>
      </c>
      <c r="E43" s="175" t="s">
        <v>486</v>
      </c>
      <c r="F43" s="175"/>
      <c r="G43" s="212">
        <f t="shared" si="1"/>
        <v>0</v>
      </c>
      <c r="H43" s="212">
        <f t="shared" si="1"/>
        <v>444.63</v>
      </c>
    </row>
    <row r="44" spans="1:8" s="48" customFormat="1" ht="45" customHeight="1">
      <c r="A44" s="206" t="s">
        <v>257</v>
      </c>
      <c r="B44" s="180" t="s">
        <v>504</v>
      </c>
      <c r="C44" s="175" t="s">
        <v>547</v>
      </c>
      <c r="D44" s="175" t="s">
        <v>546</v>
      </c>
      <c r="E44" s="175" t="s">
        <v>486</v>
      </c>
      <c r="F44" s="175" t="s">
        <v>351</v>
      </c>
      <c r="G44" s="212">
        <f>G45+G46</f>
        <v>0</v>
      </c>
      <c r="H44" s="212">
        <f>H45+H46</f>
        <v>444.63</v>
      </c>
    </row>
    <row r="45" spans="1:8" s="48" customFormat="1" ht="37.5" customHeight="1">
      <c r="A45" s="198" t="s">
        <v>7</v>
      </c>
      <c r="B45" s="180" t="s">
        <v>504</v>
      </c>
      <c r="C45" s="175" t="s">
        <v>547</v>
      </c>
      <c r="D45" s="175" t="s">
        <v>546</v>
      </c>
      <c r="E45" s="175" t="s">
        <v>486</v>
      </c>
      <c r="F45" s="175" t="s">
        <v>31</v>
      </c>
      <c r="G45" s="212">
        <f>G46+G47</f>
        <v>0</v>
      </c>
      <c r="H45" s="226">
        <v>341.5</v>
      </c>
    </row>
    <row r="46" spans="1:8" s="48" customFormat="1" ht="60.75" customHeight="1">
      <c r="A46" s="206" t="s">
        <v>8</v>
      </c>
      <c r="B46" s="180" t="s">
        <v>504</v>
      </c>
      <c r="C46" s="175" t="s">
        <v>547</v>
      </c>
      <c r="D46" s="175" t="s">
        <v>546</v>
      </c>
      <c r="E46" s="175" t="s">
        <v>486</v>
      </c>
      <c r="F46" s="175" t="s">
        <v>9</v>
      </c>
      <c r="G46" s="212">
        <f>G47+G48</f>
        <v>0</v>
      </c>
      <c r="H46" s="212">
        <v>103.13</v>
      </c>
    </row>
    <row r="47" spans="1:8" s="48" customFormat="1" ht="48" customHeight="1">
      <c r="A47" s="199" t="s">
        <v>155</v>
      </c>
      <c r="B47" s="180" t="s">
        <v>504</v>
      </c>
      <c r="C47" s="180" t="s">
        <v>547</v>
      </c>
      <c r="D47" s="180" t="s">
        <v>32</v>
      </c>
      <c r="E47" s="180"/>
      <c r="F47" s="180"/>
      <c r="G47" s="213">
        <f>G48</f>
        <v>0</v>
      </c>
      <c r="H47" s="213">
        <f>H48</f>
        <v>876.77</v>
      </c>
    </row>
    <row r="48" spans="1:8" s="48" customFormat="1" ht="42.75" customHeight="1">
      <c r="A48" s="200" t="s">
        <v>515</v>
      </c>
      <c r="B48" s="180" t="s">
        <v>504</v>
      </c>
      <c r="C48" s="175" t="s">
        <v>547</v>
      </c>
      <c r="D48" s="175" t="s">
        <v>32</v>
      </c>
      <c r="E48" s="175" t="s">
        <v>485</v>
      </c>
      <c r="F48" s="175"/>
      <c r="G48" s="212">
        <f>G49</f>
        <v>0</v>
      </c>
      <c r="H48" s="212">
        <f>H49</f>
        <v>876.77</v>
      </c>
    </row>
    <row r="49" spans="1:8" s="48" customFormat="1" ht="35.25" customHeight="1">
      <c r="A49" s="197" t="s">
        <v>518</v>
      </c>
      <c r="B49" s="180" t="s">
        <v>504</v>
      </c>
      <c r="C49" s="175" t="s">
        <v>547</v>
      </c>
      <c r="D49" s="175" t="s">
        <v>32</v>
      </c>
      <c r="E49" s="175" t="s">
        <v>488</v>
      </c>
      <c r="F49" s="175"/>
      <c r="G49" s="212">
        <f>G50+G53</f>
        <v>0</v>
      </c>
      <c r="H49" s="212">
        <f>H50+H53+H56+H57+H58</f>
        <v>876.77</v>
      </c>
    </row>
    <row r="50" spans="1:8" s="48" customFormat="1" ht="22.5" customHeight="1">
      <c r="A50" s="205" t="s">
        <v>256</v>
      </c>
      <c r="B50" s="180" t="s">
        <v>504</v>
      </c>
      <c r="C50" s="175" t="s">
        <v>547</v>
      </c>
      <c r="D50" s="175" t="s">
        <v>32</v>
      </c>
      <c r="E50" s="175" t="s">
        <v>489</v>
      </c>
      <c r="F50" s="175" t="s">
        <v>351</v>
      </c>
      <c r="G50" s="212">
        <f>G51+G52</f>
        <v>0</v>
      </c>
      <c r="H50" s="212">
        <f>H51+H52</f>
        <v>740.06999999999994</v>
      </c>
    </row>
    <row r="51" spans="1:8" s="48" customFormat="1" ht="33.75" customHeight="1">
      <c r="A51" s="198" t="s">
        <v>7</v>
      </c>
      <c r="B51" s="180" t="s">
        <v>504</v>
      </c>
      <c r="C51" s="175" t="s">
        <v>547</v>
      </c>
      <c r="D51" s="175" t="s">
        <v>32</v>
      </c>
      <c r="E51" s="175" t="s">
        <v>489</v>
      </c>
      <c r="F51" s="175" t="s">
        <v>31</v>
      </c>
      <c r="G51" s="212">
        <v>0</v>
      </c>
      <c r="H51" s="212">
        <v>568.41</v>
      </c>
    </row>
    <row r="52" spans="1:8" s="48" customFormat="1" ht="46.5" customHeight="1">
      <c r="A52" s="206" t="s">
        <v>8</v>
      </c>
      <c r="B52" s="180" t="s">
        <v>504</v>
      </c>
      <c r="C52" s="175" t="s">
        <v>547</v>
      </c>
      <c r="D52" s="175" t="s">
        <v>32</v>
      </c>
      <c r="E52" s="175" t="s">
        <v>489</v>
      </c>
      <c r="F52" s="175" t="s">
        <v>9</v>
      </c>
      <c r="G52" s="212">
        <v>0</v>
      </c>
      <c r="H52" s="212">
        <v>171.66</v>
      </c>
    </row>
    <row r="53" spans="1:8" s="48" customFormat="1" ht="64.5" customHeight="1">
      <c r="A53" s="206" t="s">
        <v>257</v>
      </c>
      <c r="B53" s="180" t="s">
        <v>504</v>
      </c>
      <c r="C53" s="175" t="s">
        <v>547</v>
      </c>
      <c r="D53" s="175" t="s">
        <v>32</v>
      </c>
      <c r="E53" s="175" t="s">
        <v>490</v>
      </c>
      <c r="F53" s="175" t="s">
        <v>255</v>
      </c>
      <c r="G53" s="212">
        <v>0</v>
      </c>
      <c r="H53" s="212">
        <f>H54+H55</f>
        <v>125.7</v>
      </c>
    </row>
    <row r="54" spans="1:8" s="48" customFormat="1" ht="35.25" customHeight="1">
      <c r="A54" s="198" t="s">
        <v>551</v>
      </c>
      <c r="B54" s="180" t="s">
        <v>504</v>
      </c>
      <c r="C54" s="175" t="s">
        <v>547</v>
      </c>
      <c r="D54" s="175" t="s">
        <v>32</v>
      </c>
      <c r="E54" s="175" t="s">
        <v>490</v>
      </c>
      <c r="F54" s="175" t="s">
        <v>33</v>
      </c>
      <c r="G54" s="212">
        <v>0</v>
      </c>
      <c r="H54" s="212">
        <v>65.5</v>
      </c>
    </row>
    <row r="55" spans="1:8" s="48" customFormat="1" ht="35.25" customHeight="1">
      <c r="A55" s="198" t="s">
        <v>34</v>
      </c>
      <c r="B55" s="180" t="s">
        <v>504</v>
      </c>
      <c r="C55" s="175" t="s">
        <v>547</v>
      </c>
      <c r="D55" s="175" t="s">
        <v>32</v>
      </c>
      <c r="E55" s="175" t="s">
        <v>490</v>
      </c>
      <c r="F55" s="175" t="s">
        <v>35</v>
      </c>
      <c r="G55" s="212">
        <v>0</v>
      </c>
      <c r="H55" s="212">
        <v>60.2</v>
      </c>
    </row>
    <row r="56" spans="1:8" s="48" customFormat="1" ht="35.25" customHeight="1">
      <c r="A56" s="198" t="s">
        <v>36</v>
      </c>
      <c r="B56" s="180" t="s">
        <v>504</v>
      </c>
      <c r="C56" s="175" t="s">
        <v>547</v>
      </c>
      <c r="D56" s="175" t="s">
        <v>32</v>
      </c>
      <c r="E56" s="175" t="s">
        <v>490</v>
      </c>
      <c r="F56" s="175" t="s">
        <v>37</v>
      </c>
      <c r="G56" s="212">
        <v>0</v>
      </c>
      <c r="H56" s="212">
        <v>9.1999999999999993</v>
      </c>
    </row>
    <row r="57" spans="1:8" s="48" customFormat="1" ht="35.25" customHeight="1">
      <c r="A57" s="198" t="s">
        <v>38</v>
      </c>
      <c r="B57" s="180" t="s">
        <v>504</v>
      </c>
      <c r="C57" s="175" t="s">
        <v>547</v>
      </c>
      <c r="D57" s="175" t="s">
        <v>32</v>
      </c>
      <c r="E57" s="175" t="s">
        <v>490</v>
      </c>
      <c r="F57" s="175" t="s">
        <v>39</v>
      </c>
      <c r="G57" s="212">
        <v>0</v>
      </c>
      <c r="H57" s="212">
        <v>1.8</v>
      </c>
    </row>
    <row r="58" spans="1:8" s="48" customFormat="1" ht="35.25" customHeight="1">
      <c r="A58" s="198" t="s">
        <v>432</v>
      </c>
      <c r="B58" s="180" t="s">
        <v>504</v>
      </c>
      <c r="C58" s="175" t="s">
        <v>547</v>
      </c>
      <c r="D58" s="175" t="s">
        <v>32</v>
      </c>
      <c r="E58" s="175" t="s">
        <v>490</v>
      </c>
      <c r="F58" s="175" t="s">
        <v>433</v>
      </c>
      <c r="G58" s="212">
        <v>0</v>
      </c>
      <c r="H58" s="212">
        <v>0</v>
      </c>
    </row>
    <row r="59" spans="1:8" s="48" customFormat="1" ht="35.25" customHeight="1">
      <c r="A59" s="201" t="s">
        <v>152</v>
      </c>
      <c r="B59" s="180" t="s">
        <v>504</v>
      </c>
      <c r="C59" s="180" t="s">
        <v>547</v>
      </c>
      <c r="D59" s="180" t="s">
        <v>40</v>
      </c>
      <c r="E59" s="180"/>
      <c r="F59" s="180"/>
      <c r="G59" s="213">
        <f>G60</f>
        <v>0</v>
      </c>
      <c r="H59" s="213">
        <f>H60</f>
        <v>3.21</v>
      </c>
    </row>
    <row r="60" spans="1:8" s="48" customFormat="1" ht="35.25" customHeight="1">
      <c r="A60" s="198" t="s">
        <v>552</v>
      </c>
      <c r="B60" s="180" t="s">
        <v>504</v>
      </c>
      <c r="C60" s="175" t="s">
        <v>547</v>
      </c>
      <c r="D60" s="175" t="s">
        <v>40</v>
      </c>
      <c r="E60" s="175" t="s">
        <v>491</v>
      </c>
      <c r="F60" s="175"/>
      <c r="G60" s="212">
        <f>G61</f>
        <v>0</v>
      </c>
      <c r="H60" s="212">
        <f>H61</f>
        <v>3.21</v>
      </c>
    </row>
    <row r="61" spans="1:8" s="48" customFormat="1" ht="35.25" customHeight="1">
      <c r="A61" s="198" t="s">
        <v>41</v>
      </c>
      <c r="B61" s="180" t="s">
        <v>504</v>
      </c>
      <c r="C61" s="175" t="s">
        <v>547</v>
      </c>
      <c r="D61" s="175" t="s">
        <v>40</v>
      </c>
      <c r="E61" s="175" t="s">
        <v>491</v>
      </c>
      <c r="F61" s="175" t="s">
        <v>42</v>
      </c>
      <c r="G61" s="212">
        <v>0</v>
      </c>
      <c r="H61" s="212">
        <v>3.21</v>
      </c>
    </row>
    <row r="62" spans="1:8" s="48" customFormat="1" ht="35.25" customHeight="1">
      <c r="A62" s="201" t="s">
        <v>44</v>
      </c>
      <c r="B62" s="180" t="s">
        <v>504</v>
      </c>
      <c r="C62" s="180" t="s">
        <v>546</v>
      </c>
      <c r="D62" s="180"/>
      <c r="E62" s="180"/>
      <c r="F62" s="180"/>
      <c r="G62" s="213">
        <f>G63</f>
        <v>0</v>
      </c>
      <c r="H62" s="213">
        <f>H63</f>
        <v>52.4</v>
      </c>
    </row>
    <row r="63" spans="1:8" s="48" customFormat="1" ht="27.75" customHeight="1">
      <c r="A63" s="195" t="s">
        <v>186</v>
      </c>
      <c r="B63" s="180" t="s">
        <v>504</v>
      </c>
      <c r="C63" s="180" t="s">
        <v>546</v>
      </c>
      <c r="D63" s="180" t="s">
        <v>45</v>
      </c>
      <c r="E63" s="180"/>
      <c r="F63" s="180"/>
      <c r="G63" s="213">
        <f>G64</f>
        <v>0</v>
      </c>
      <c r="H63" s="213">
        <f>H64</f>
        <v>52.4</v>
      </c>
    </row>
    <row r="64" spans="1:8" s="48" customFormat="1" ht="51.75" customHeight="1">
      <c r="A64" s="196" t="s">
        <v>555</v>
      </c>
      <c r="B64" s="180" t="s">
        <v>504</v>
      </c>
      <c r="C64" s="175" t="s">
        <v>546</v>
      </c>
      <c r="D64" s="175" t="s">
        <v>45</v>
      </c>
      <c r="E64" s="175" t="s">
        <v>261</v>
      </c>
      <c r="F64" s="175"/>
      <c r="G64" s="212">
        <f>G65+G68</f>
        <v>0</v>
      </c>
      <c r="H64" s="212">
        <f>H65+H68</f>
        <v>52.4</v>
      </c>
    </row>
    <row r="65" spans="1:8" s="48" customFormat="1" ht="56.25" customHeight="1">
      <c r="A65" s="206" t="s">
        <v>257</v>
      </c>
      <c r="B65" s="180" t="s">
        <v>504</v>
      </c>
      <c r="C65" s="175" t="s">
        <v>546</v>
      </c>
      <c r="D65" s="175" t="s">
        <v>45</v>
      </c>
      <c r="E65" s="175" t="s">
        <v>282</v>
      </c>
      <c r="F65" s="175"/>
      <c r="G65" s="212">
        <f>G67+G66</f>
        <v>0</v>
      </c>
      <c r="H65" s="212">
        <f>H67+H66</f>
        <v>51.4</v>
      </c>
    </row>
    <row r="66" spans="1:8" s="48" customFormat="1" ht="27.75" customHeight="1">
      <c r="A66" s="198" t="s">
        <v>7</v>
      </c>
      <c r="B66" s="180" t="s">
        <v>504</v>
      </c>
      <c r="C66" s="175" t="s">
        <v>546</v>
      </c>
      <c r="D66" s="175" t="s">
        <v>45</v>
      </c>
      <c r="E66" s="175" t="s">
        <v>262</v>
      </c>
      <c r="F66" s="175" t="s">
        <v>31</v>
      </c>
      <c r="G66" s="212">
        <v>0</v>
      </c>
      <c r="H66" s="212">
        <v>39.479999999999997</v>
      </c>
    </row>
    <row r="67" spans="1:8" s="48" customFormat="1" ht="66" customHeight="1">
      <c r="A67" s="206" t="s">
        <v>8</v>
      </c>
      <c r="B67" s="180" t="s">
        <v>504</v>
      </c>
      <c r="C67" s="175" t="s">
        <v>546</v>
      </c>
      <c r="D67" s="175" t="s">
        <v>45</v>
      </c>
      <c r="E67" s="175" t="s">
        <v>262</v>
      </c>
      <c r="F67" s="175" t="s">
        <v>9</v>
      </c>
      <c r="G67" s="212">
        <v>0</v>
      </c>
      <c r="H67" s="212">
        <v>11.92</v>
      </c>
    </row>
    <row r="68" spans="1:8" s="48" customFormat="1" ht="26.25" customHeight="1">
      <c r="A68" s="198" t="s">
        <v>34</v>
      </c>
      <c r="B68" s="180" t="s">
        <v>504</v>
      </c>
      <c r="C68" s="175" t="s">
        <v>546</v>
      </c>
      <c r="D68" s="175" t="s">
        <v>45</v>
      </c>
      <c r="E68" s="175" t="s">
        <v>263</v>
      </c>
      <c r="F68" s="175" t="s">
        <v>35</v>
      </c>
      <c r="G68" s="212">
        <v>0</v>
      </c>
      <c r="H68" s="212">
        <v>1</v>
      </c>
    </row>
    <row r="69" spans="1:8" s="48" customFormat="1" ht="28.5" hidden="1" customHeight="1">
      <c r="A69" s="201" t="s">
        <v>457</v>
      </c>
      <c r="B69" s="180" t="s">
        <v>504</v>
      </c>
      <c r="C69" s="180" t="s">
        <v>462</v>
      </c>
      <c r="D69" s="180"/>
      <c r="E69" s="180"/>
      <c r="F69" s="180"/>
      <c r="G69" s="213">
        <f t="shared" ref="G69:H71" si="2">G70</f>
        <v>0</v>
      </c>
      <c r="H69" s="213">
        <f t="shared" si="2"/>
        <v>0</v>
      </c>
    </row>
    <row r="70" spans="1:8" s="48" customFormat="1" ht="34.5" hidden="1" customHeight="1">
      <c r="A70" s="201" t="s">
        <v>460</v>
      </c>
      <c r="B70" s="180" t="s">
        <v>504</v>
      </c>
      <c r="C70" s="180" t="s">
        <v>462</v>
      </c>
      <c r="D70" s="180" t="s">
        <v>547</v>
      </c>
      <c r="E70" s="180"/>
      <c r="F70" s="180"/>
      <c r="G70" s="213">
        <f t="shared" si="2"/>
        <v>0</v>
      </c>
      <c r="H70" s="213">
        <f t="shared" si="2"/>
        <v>0</v>
      </c>
    </row>
    <row r="71" spans="1:8" s="48" customFormat="1" ht="32.25" hidden="1" customHeight="1">
      <c r="A71" s="198" t="s">
        <v>28</v>
      </c>
      <c r="B71" s="180" t="s">
        <v>504</v>
      </c>
      <c r="C71" s="175" t="s">
        <v>462</v>
      </c>
      <c r="D71" s="175" t="s">
        <v>547</v>
      </c>
      <c r="E71" s="175" t="s">
        <v>18</v>
      </c>
      <c r="F71" s="175"/>
      <c r="G71" s="212">
        <f t="shared" si="2"/>
        <v>0</v>
      </c>
      <c r="H71" s="212">
        <f t="shared" si="2"/>
        <v>0</v>
      </c>
    </row>
    <row r="72" spans="1:8" s="48" customFormat="1" ht="32.25" hidden="1" customHeight="1">
      <c r="A72" s="198" t="s">
        <v>461</v>
      </c>
      <c r="B72" s="180" t="s">
        <v>504</v>
      </c>
      <c r="C72" s="175" t="s">
        <v>462</v>
      </c>
      <c r="D72" s="175" t="s">
        <v>547</v>
      </c>
      <c r="E72" s="175" t="s">
        <v>459</v>
      </c>
      <c r="F72" s="175" t="s">
        <v>463</v>
      </c>
      <c r="G72" s="212">
        <v>0</v>
      </c>
      <c r="H72" s="212">
        <v>0</v>
      </c>
    </row>
    <row r="73" spans="1:8" s="48" customFormat="1" ht="33" customHeight="1">
      <c r="A73" s="201" t="s">
        <v>2</v>
      </c>
      <c r="B73" s="180" t="s">
        <v>504</v>
      </c>
      <c r="C73" s="180" t="s">
        <v>53</v>
      </c>
      <c r="D73" s="180" t="s">
        <v>53</v>
      </c>
      <c r="E73" s="180" t="s">
        <v>29</v>
      </c>
      <c r="F73" s="180" t="s">
        <v>4</v>
      </c>
      <c r="G73" s="213">
        <v>0</v>
      </c>
      <c r="H73" s="213">
        <v>0</v>
      </c>
    </row>
    <row r="74" spans="1:8" s="48" customFormat="1" ht="39.75" customHeight="1">
      <c r="A74" s="357" t="s">
        <v>122</v>
      </c>
      <c r="B74" s="357"/>
      <c r="C74" s="357"/>
      <c r="D74" s="357"/>
      <c r="E74" s="357"/>
      <c r="F74" s="357"/>
      <c r="G74" s="227">
        <f>G7+G73</f>
        <v>0</v>
      </c>
      <c r="H74" s="227">
        <f>H7+H73</f>
        <v>2806.6400000000003</v>
      </c>
    </row>
    <row r="102" spans="8:8">
      <c r="H102" s="145">
        <v>1</v>
      </c>
    </row>
  </sheetData>
  <mergeCells count="4">
    <mergeCell ref="F1:H1"/>
    <mergeCell ref="A3:H3"/>
    <mergeCell ref="F4:H4"/>
    <mergeCell ref="A74:F74"/>
  </mergeCells>
  <phoneticPr fontId="3" type="noConversion"/>
  <pageMargins left="0.27" right="0.18" top="0.56000000000000005" bottom="0.38" header="0.3" footer="0.4"/>
  <pageSetup paperSize="9" scale="3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topLeftCell="A49" zoomScale="60" workbookViewId="0">
      <selection activeCell="B31" sqref="B31"/>
    </sheetView>
  </sheetViews>
  <sheetFormatPr defaultRowHeight="12.75"/>
  <cols>
    <col min="1" max="1" width="143.28515625" style="42" customWidth="1"/>
    <col min="2" max="2" width="14.28515625" style="43" customWidth="1"/>
    <col min="3" max="4" width="12.42578125" style="43" customWidth="1"/>
    <col min="5" max="5" width="23.140625" style="43" customWidth="1"/>
    <col min="6" max="6" width="12.140625" style="43" customWidth="1"/>
    <col min="7" max="7" width="20.140625" style="43" customWidth="1"/>
    <col min="8" max="9" width="20.140625" style="145" customWidth="1"/>
    <col min="10" max="16384" width="9.140625" style="44"/>
  </cols>
  <sheetData>
    <row r="1" spans="1:9" ht="139.5" customHeight="1">
      <c r="F1" s="51"/>
      <c r="G1" s="354" t="s">
        <v>442</v>
      </c>
      <c r="H1" s="354"/>
      <c r="I1" s="354"/>
    </row>
    <row r="2" spans="1:9" ht="21.75" customHeight="1">
      <c r="F2" s="45"/>
      <c r="G2" s="45"/>
      <c r="H2" s="216"/>
      <c r="I2" s="216"/>
    </row>
    <row r="3" spans="1:9" s="33" customFormat="1" ht="37.5" customHeight="1">
      <c r="A3" s="358" t="s">
        <v>484</v>
      </c>
      <c r="B3" s="358"/>
      <c r="C3" s="358"/>
      <c r="D3" s="358"/>
      <c r="E3" s="358"/>
      <c r="F3" s="358"/>
      <c r="G3" s="358"/>
      <c r="H3" s="358"/>
      <c r="I3" s="356"/>
    </row>
    <row r="4" spans="1:9" s="48" customFormat="1" ht="102.75" customHeight="1">
      <c r="A4" s="46"/>
      <c r="B4" s="46"/>
      <c r="C4" s="46"/>
      <c r="D4" s="46"/>
      <c r="E4" s="47"/>
      <c r="F4" s="359" t="s">
        <v>169</v>
      </c>
      <c r="G4" s="359"/>
      <c r="H4" s="359"/>
      <c r="I4" s="359"/>
    </row>
    <row r="5" spans="1:9" s="124" customFormat="1" ht="105" customHeight="1">
      <c r="A5" s="171" t="s">
        <v>171</v>
      </c>
      <c r="B5" s="110" t="s">
        <v>293</v>
      </c>
      <c r="C5" s="118" t="s">
        <v>294</v>
      </c>
      <c r="D5" s="118" t="s">
        <v>295</v>
      </c>
      <c r="E5" s="118" t="s">
        <v>296</v>
      </c>
      <c r="F5" s="118" t="s">
        <v>297</v>
      </c>
      <c r="G5" s="214" t="s">
        <v>156</v>
      </c>
      <c r="H5" s="217" t="s">
        <v>444</v>
      </c>
      <c r="I5" s="218" t="s">
        <v>158</v>
      </c>
    </row>
    <row r="6" spans="1:9" s="48" customFormat="1" ht="22.5">
      <c r="A6" s="178">
        <v>2</v>
      </c>
      <c r="B6" s="179" t="s">
        <v>173</v>
      </c>
      <c r="C6" s="179" t="s">
        <v>174</v>
      </c>
      <c r="D6" s="179" t="s">
        <v>175</v>
      </c>
      <c r="E6" s="179" t="s">
        <v>176</v>
      </c>
      <c r="F6" s="179" t="s">
        <v>177</v>
      </c>
      <c r="G6" s="178">
        <v>8</v>
      </c>
      <c r="H6" s="219">
        <v>9</v>
      </c>
      <c r="I6" s="219">
        <v>10</v>
      </c>
    </row>
    <row r="7" spans="1:9" s="48" customFormat="1" ht="36" customHeight="1">
      <c r="A7" s="194" t="s">
        <v>499</v>
      </c>
      <c r="B7" s="179" t="s">
        <v>504</v>
      </c>
      <c r="C7" s="180"/>
      <c r="D7" s="180"/>
      <c r="E7" s="180"/>
      <c r="F7" s="180"/>
      <c r="G7" s="213">
        <f>G8+G12+G16+G23+G33+G40+G62+G69</f>
        <v>0</v>
      </c>
      <c r="H7" s="213">
        <f>H8+H12+H16+H23+H33+H40+H62+H69</f>
        <v>2673.06</v>
      </c>
      <c r="I7" s="213">
        <f>I8+I12+I16+I23+I33+I40+I62+I69</f>
        <v>2605.0000000000005</v>
      </c>
    </row>
    <row r="8" spans="1:9" s="48" customFormat="1" ht="23.25">
      <c r="A8" s="174" t="s">
        <v>161</v>
      </c>
      <c r="B8" s="179" t="s">
        <v>504</v>
      </c>
      <c r="C8" s="177" t="s">
        <v>45</v>
      </c>
      <c r="D8" s="177"/>
      <c r="E8" s="177"/>
      <c r="F8" s="177"/>
      <c r="G8" s="213">
        <f>G9</f>
        <v>0</v>
      </c>
      <c r="H8" s="213">
        <f t="shared" ref="H8:I10" si="0">H9</f>
        <v>6</v>
      </c>
      <c r="I8" s="213">
        <f t="shared" si="0"/>
        <v>6</v>
      </c>
    </row>
    <row r="9" spans="1:9" s="48" customFormat="1" ht="53.25" customHeight="1">
      <c r="A9" s="176" t="s">
        <v>162</v>
      </c>
      <c r="B9" s="179" t="s">
        <v>504</v>
      </c>
      <c r="C9" s="177" t="s">
        <v>45</v>
      </c>
      <c r="D9" s="177" t="s">
        <v>48</v>
      </c>
      <c r="E9" s="177"/>
      <c r="F9" s="177"/>
      <c r="G9" s="213">
        <f>G10</f>
        <v>0</v>
      </c>
      <c r="H9" s="213">
        <f t="shared" si="0"/>
        <v>6</v>
      </c>
      <c r="I9" s="213">
        <f t="shared" si="0"/>
        <v>6</v>
      </c>
    </row>
    <row r="10" spans="1:9" s="48" customFormat="1" ht="62.25" customHeight="1">
      <c r="A10" s="176" t="s">
        <v>519</v>
      </c>
      <c r="B10" s="179" t="s">
        <v>504</v>
      </c>
      <c r="C10" s="177" t="s">
        <v>45</v>
      </c>
      <c r="D10" s="177" t="s">
        <v>48</v>
      </c>
      <c r="E10" s="175" t="s">
        <v>10</v>
      </c>
      <c r="F10" s="177"/>
      <c r="G10" s="213">
        <f>G11</f>
        <v>0</v>
      </c>
      <c r="H10" s="213">
        <f t="shared" si="0"/>
        <v>6</v>
      </c>
      <c r="I10" s="213">
        <f t="shared" si="0"/>
        <v>6</v>
      </c>
    </row>
    <row r="11" spans="1:9" s="48" customFormat="1" ht="40.5" customHeight="1">
      <c r="A11" s="198" t="s">
        <v>34</v>
      </c>
      <c r="B11" s="179" t="s">
        <v>504</v>
      </c>
      <c r="C11" s="177" t="s">
        <v>45</v>
      </c>
      <c r="D11" s="177" t="s">
        <v>48</v>
      </c>
      <c r="E11" s="175" t="s">
        <v>11</v>
      </c>
      <c r="F11" s="177" t="s">
        <v>35</v>
      </c>
      <c r="G11" s="213">
        <v>0</v>
      </c>
      <c r="H11" s="213">
        <v>6</v>
      </c>
      <c r="I11" s="213">
        <v>6</v>
      </c>
    </row>
    <row r="12" spans="1:9" s="48" customFormat="1" ht="34.5" customHeight="1">
      <c r="A12" s="174" t="s">
        <v>47</v>
      </c>
      <c r="B12" s="179" t="s">
        <v>504</v>
      </c>
      <c r="C12" s="177" t="s">
        <v>32</v>
      </c>
      <c r="D12" s="177"/>
      <c r="E12" s="177"/>
      <c r="F12" s="177"/>
      <c r="G12" s="224">
        <f>G15</f>
        <v>0</v>
      </c>
      <c r="H12" s="224">
        <f>H15</f>
        <v>2</v>
      </c>
      <c r="I12" s="224">
        <f>I15</f>
        <v>2</v>
      </c>
    </row>
    <row r="13" spans="1:9" s="48" customFormat="1" ht="34.5" customHeight="1">
      <c r="A13" s="176" t="s">
        <v>144</v>
      </c>
      <c r="B13" s="179" t="s">
        <v>504</v>
      </c>
      <c r="C13" s="177" t="s">
        <v>32</v>
      </c>
      <c r="D13" s="177" t="s">
        <v>163</v>
      </c>
      <c r="E13" s="177"/>
      <c r="F13" s="177"/>
      <c r="G13" s="224">
        <f t="shared" ref="G13:I14" si="1">G14</f>
        <v>0</v>
      </c>
      <c r="H13" s="224">
        <f t="shared" si="1"/>
        <v>2</v>
      </c>
      <c r="I13" s="224">
        <f t="shared" si="1"/>
        <v>2</v>
      </c>
    </row>
    <row r="14" spans="1:9" s="48" customFormat="1" ht="55.5" customHeight="1">
      <c r="A14" s="176" t="s">
        <v>520</v>
      </c>
      <c r="B14" s="179" t="s">
        <v>504</v>
      </c>
      <c r="C14" s="177" t="s">
        <v>32</v>
      </c>
      <c r="D14" s="177" t="s">
        <v>163</v>
      </c>
      <c r="E14" s="175" t="s">
        <v>12</v>
      </c>
      <c r="F14" s="177"/>
      <c r="G14" s="224">
        <f t="shared" si="1"/>
        <v>0</v>
      </c>
      <c r="H14" s="224">
        <f t="shared" si="1"/>
        <v>2</v>
      </c>
      <c r="I14" s="224">
        <f t="shared" si="1"/>
        <v>2</v>
      </c>
    </row>
    <row r="15" spans="1:9" s="48" customFormat="1" ht="51" customHeight="1">
      <c r="A15" s="198" t="s">
        <v>34</v>
      </c>
      <c r="B15" s="179" t="s">
        <v>504</v>
      </c>
      <c r="C15" s="210" t="s">
        <v>32</v>
      </c>
      <c r="D15" s="210" t="s">
        <v>163</v>
      </c>
      <c r="E15" s="175" t="s">
        <v>13</v>
      </c>
      <c r="F15" s="177" t="s">
        <v>35</v>
      </c>
      <c r="G15" s="225">
        <v>0</v>
      </c>
      <c r="H15" s="225">
        <v>2</v>
      </c>
      <c r="I15" s="225">
        <v>2</v>
      </c>
    </row>
    <row r="16" spans="1:9" s="48" customFormat="1" ht="45.75" customHeight="1">
      <c r="A16" s="195" t="s">
        <v>49</v>
      </c>
      <c r="B16" s="179" t="s">
        <v>504</v>
      </c>
      <c r="C16" s="180" t="s">
        <v>50</v>
      </c>
      <c r="D16" s="180"/>
      <c r="E16" s="180"/>
      <c r="F16" s="180"/>
      <c r="G16" s="213">
        <f>G17+G20</f>
        <v>0</v>
      </c>
      <c r="H16" s="213">
        <f>H17+H20</f>
        <v>102.30000000000001</v>
      </c>
      <c r="I16" s="213">
        <f>I17+I20</f>
        <v>102.30000000000001</v>
      </c>
    </row>
    <row r="17" spans="1:9" s="48" customFormat="1" ht="37.5" customHeight="1">
      <c r="A17" s="195" t="s">
        <v>140</v>
      </c>
      <c r="B17" s="179" t="s">
        <v>504</v>
      </c>
      <c r="C17" s="180" t="s">
        <v>50</v>
      </c>
      <c r="D17" s="180" t="s">
        <v>546</v>
      </c>
      <c r="E17" s="180"/>
      <c r="F17" s="180"/>
      <c r="G17" s="213">
        <f t="shared" ref="G17:I18" si="2">G18</f>
        <v>0</v>
      </c>
      <c r="H17" s="213">
        <f t="shared" si="2"/>
        <v>10.4</v>
      </c>
      <c r="I17" s="213">
        <f t="shared" si="2"/>
        <v>10.4</v>
      </c>
    </row>
    <row r="18" spans="1:9" s="48" customFormat="1" ht="48" customHeight="1">
      <c r="A18" s="196" t="s">
        <v>521</v>
      </c>
      <c r="B18" s="179" t="s">
        <v>504</v>
      </c>
      <c r="C18" s="175" t="s">
        <v>50</v>
      </c>
      <c r="D18" s="175" t="s">
        <v>546</v>
      </c>
      <c r="E18" s="175" t="s">
        <v>14</v>
      </c>
      <c r="F18" s="175"/>
      <c r="G18" s="212">
        <f t="shared" si="2"/>
        <v>0</v>
      </c>
      <c r="H18" s="212">
        <f t="shared" si="2"/>
        <v>10.4</v>
      </c>
      <c r="I18" s="212">
        <f t="shared" si="2"/>
        <v>10.4</v>
      </c>
    </row>
    <row r="19" spans="1:9" s="48" customFormat="1" ht="51.75" customHeight="1">
      <c r="A19" s="198" t="s">
        <v>34</v>
      </c>
      <c r="B19" s="179" t="s">
        <v>504</v>
      </c>
      <c r="C19" s="175" t="s">
        <v>50</v>
      </c>
      <c r="D19" s="175" t="s">
        <v>546</v>
      </c>
      <c r="E19" s="175" t="s">
        <v>15</v>
      </c>
      <c r="F19" s="175" t="s">
        <v>35</v>
      </c>
      <c r="G19" s="212">
        <v>0</v>
      </c>
      <c r="H19" s="212">
        <v>10.4</v>
      </c>
      <c r="I19" s="212">
        <v>10.4</v>
      </c>
    </row>
    <row r="20" spans="1:9" s="48" customFormat="1" ht="30.75" customHeight="1">
      <c r="A20" s="195" t="s">
        <v>139</v>
      </c>
      <c r="B20" s="179" t="s">
        <v>504</v>
      </c>
      <c r="C20" s="180" t="s">
        <v>50</v>
      </c>
      <c r="D20" s="180" t="s">
        <v>45</v>
      </c>
      <c r="E20" s="180"/>
      <c r="F20" s="180"/>
      <c r="G20" s="213">
        <f t="shared" ref="G20:I21" si="3">G21</f>
        <v>0</v>
      </c>
      <c r="H20" s="213">
        <f t="shared" si="3"/>
        <v>91.9</v>
      </c>
      <c r="I20" s="213">
        <f t="shared" si="3"/>
        <v>91.9</v>
      </c>
    </row>
    <row r="21" spans="1:9" s="48" customFormat="1" ht="95.25" customHeight="1">
      <c r="A21" s="196" t="s">
        <v>522</v>
      </c>
      <c r="B21" s="179" t="s">
        <v>504</v>
      </c>
      <c r="C21" s="175" t="s">
        <v>50</v>
      </c>
      <c r="D21" s="175" t="s">
        <v>45</v>
      </c>
      <c r="E21" s="175" t="s">
        <v>16</v>
      </c>
      <c r="F21" s="175"/>
      <c r="G21" s="212">
        <f t="shared" si="3"/>
        <v>0</v>
      </c>
      <c r="H21" s="212">
        <f t="shared" si="3"/>
        <v>91.9</v>
      </c>
      <c r="I21" s="212">
        <f t="shared" si="3"/>
        <v>91.9</v>
      </c>
    </row>
    <row r="22" spans="1:9" s="48" customFormat="1" ht="48" customHeight="1">
      <c r="A22" s="198" t="s">
        <v>34</v>
      </c>
      <c r="B22" s="179" t="s">
        <v>504</v>
      </c>
      <c r="C22" s="175" t="s">
        <v>50</v>
      </c>
      <c r="D22" s="175" t="s">
        <v>45</v>
      </c>
      <c r="E22" s="175" t="s">
        <v>17</v>
      </c>
      <c r="F22" s="175" t="s">
        <v>35</v>
      </c>
      <c r="G22" s="212">
        <v>0</v>
      </c>
      <c r="H22" s="212">
        <v>91.9</v>
      </c>
      <c r="I22" s="212">
        <v>91.9</v>
      </c>
    </row>
    <row r="23" spans="1:9" s="48" customFormat="1" ht="35.25" customHeight="1">
      <c r="A23" s="195" t="s">
        <v>299</v>
      </c>
      <c r="B23" s="179" t="s">
        <v>504</v>
      </c>
      <c r="C23" s="180" t="s">
        <v>51</v>
      </c>
      <c r="D23" s="180"/>
      <c r="E23" s="180"/>
      <c r="F23" s="180"/>
      <c r="G23" s="213">
        <f t="shared" ref="G23:I24" si="4">G24</f>
        <v>0</v>
      </c>
      <c r="H23" s="213">
        <f t="shared" si="4"/>
        <v>550.23</v>
      </c>
      <c r="I23" s="213">
        <f t="shared" si="4"/>
        <v>547.29000000000008</v>
      </c>
    </row>
    <row r="24" spans="1:9" s="48" customFormat="1" ht="47.25" customHeight="1">
      <c r="A24" s="195" t="s">
        <v>131</v>
      </c>
      <c r="B24" s="179" t="s">
        <v>504</v>
      </c>
      <c r="C24" s="180" t="s">
        <v>51</v>
      </c>
      <c r="D24" s="180" t="s">
        <v>547</v>
      </c>
      <c r="E24" s="180"/>
      <c r="F24" s="180"/>
      <c r="G24" s="213">
        <f t="shared" si="4"/>
        <v>0</v>
      </c>
      <c r="H24" s="213">
        <f t="shared" si="4"/>
        <v>550.23</v>
      </c>
      <c r="I24" s="213">
        <f t="shared" si="4"/>
        <v>547.29000000000008</v>
      </c>
    </row>
    <row r="25" spans="1:9" s="48" customFormat="1" ht="75" customHeight="1">
      <c r="A25" s="196" t="s">
        <v>523</v>
      </c>
      <c r="B25" s="179" t="s">
        <v>504</v>
      </c>
      <c r="C25" s="175" t="s">
        <v>51</v>
      </c>
      <c r="D25" s="175" t="s">
        <v>547</v>
      </c>
      <c r="E25" s="175" t="s">
        <v>259</v>
      </c>
      <c r="F25" s="175"/>
      <c r="G25" s="212">
        <f>G26+G29+G31</f>
        <v>0</v>
      </c>
      <c r="H25" s="212">
        <f>H26+H29+H31</f>
        <v>550.23</v>
      </c>
      <c r="I25" s="212">
        <f>I26+I29+I31</f>
        <v>547.29000000000008</v>
      </c>
    </row>
    <row r="26" spans="1:9" s="48" customFormat="1" ht="77.25" customHeight="1">
      <c r="A26" s="196" t="s">
        <v>524</v>
      </c>
      <c r="B26" s="179" t="s">
        <v>504</v>
      </c>
      <c r="C26" s="175" t="s">
        <v>51</v>
      </c>
      <c r="D26" s="175" t="s">
        <v>547</v>
      </c>
      <c r="E26" s="175" t="s">
        <v>19</v>
      </c>
      <c r="F26" s="175"/>
      <c r="G26" s="212">
        <f>G27+G28</f>
        <v>0</v>
      </c>
      <c r="H26" s="212">
        <f>H27+H28</f>
        <v>29.78</v>
      </c>
      <c r="I26" s="212">
        <f>I27+I28</f>
        <v>26.84</v>
      </c>
    </row>
    <row r="27" spans="1:9" s="48" customFormat="1" ht="59.25" customHeight="1">
      <c r="A27" s="196" t="s">
        <v>34</v>
      </c>
      <c r="B27" s="179" t="s">
        <v>504</v>
      </c>
      <c r="C27" s="175" t="s">
        <v>51</v>
      </c>
      <c r="D27" s="175" t="s">
        <v>547</v>
      </c>
      <c r="E27" s="175" t="s">
        <v>20</v>
      </c>
      <c r="F27" s="175" t="s">
        <v>35</v>
      </c>
      <c r="G27" s="212">
        <v>0</v>
      </c>
      <c r="H27" s="212">
        <v>21.78</v>
      </c>
      <c r="I27" s="212">
        <v>18.84</v>
      </c>
    </row>
    <row r="28" spans="1:9" s="48" customFormat="1" ht="33" customHeight="1">
      <c r="A28" s="176" t="s">
        <v>38</v>
      </c>
      <c r="B28" s="179" t="s">
        <v>504</v>
      </c>
      <c r="C28" s="175" t="s">
        <v>51</v>
      </c>
      <c r="D28" s="175" t="s">
        <v>547</v>
      </c>
      <c r="E28" s="175" t="s">
        <v>20</v>
      </c>
      <c r="F28" s="175" t="s">
        <v>39</v>
      </c>
      <c r="G28" s="212">
        <v>0</v>
      </c>
      <c r="H28" s="212">
        <v>8</v>
      </c>
      <c r="I28" s="212">
        <v>8</v>
      </c>
    </row>
    <row r="29" spans="1:9" s="48" customFormat="1" ht="102.75" customHeight="1">
      <c r="A29" s="204" t="s">
        <v>525</v>
      </c>
      <c r="B29" s="179" t="s">
        <v>504</v>
      </c>
      <c r="C29" s="177" t="s">
        <v>51</v>
      </c>
      <c r="D29" s="177" t="s">
        <v>547</v>
      </c>
      <c r="E29" s="175" t="s">
        <v>360</v>
      </c>
      <c r="F29" s="177"/>
      <c r="G29" s="224">
        <f>G30</f>
        <v>0</v>
      </c>
      <c r="H29" s="224">
        <f>H30</f>
        <v>518.45000000000005</v>
      </c>
      <c r="I29" s="224">
        <f>I30</f>
        <v>518.45000000000005</v>
      </c>
    </row>
    <row r="30" spans="1:9" s="48" customFormat="1" ht="47.25" customHeight="1">
      <c r="A30" s="176" t="s">
        <v>288</v>
      </c>
      <c r="B30" s="179" t="s">
        <v>504</v>
      </c>
      <c r="C30" s="177" t="s">
        <v>51</v>
      </c>
      <c r="D30" s="177" t="s">
        <v>547</v>
      </c>
      <c r="E30" s="175" t="s">
        <v>360</v>
      </c>
      <c r="F30" s="177" t="s">
        <v>260</v>
      </c>
      <c r="G30" s="224">
        <v>0</v>
      </c>
      <c r="H30" s="224">
        <v>518.45000000000005</v>
      </c>
      <c r="I30" s="224">
        <v>518.45000000000005</v>
      </c>
    </row>
    <row r="31" spans="1:9" s="48" customFormat="1" ht="34.5" customHeight="1">
      <c r="A31" s="176" t="s">
        <v>21</v>
      </c>
      <c r="B31" s="179" t="s">
        <v>504</v>
      </c>
      <c r="C31" s="175" t="s">
        <v>51</v>
      </c>
      <c r="D31" s="175" t="s">
        <v>547</v>
      </c>
      <c r="E31" s="175" t="s">
        <v>22</v>
      </c>
      <c r="F31" s="175"/>
      <c r="G31" s="212">
        <v>0</v>
      </c>
      <c r="H31" s="212">
        <f>H32</f>
        <v>2</v>
      </c>
      <c r="I31" s="212">
        <f>I32</f>
        <v>2</v>
      </c>
    </row>
    <row r="32" spans="1:9" s="48" customFormat="1" ht="52.5" customHeight="1">
      <c r="A32" s="196" t="s">
        <v>34</v>
      </c>
      <c r="B32" s="179" t="s">
        <v>504</v>
      </c>
      <c r="C32" s="175" t="s">
        <v>51</v>
      </c>
      <c r="D32" s="175" t="s">
        <v>547</v>
      </c>
      <c r="E32" s="175" t="s">
        <v>23</v>
      </c>
      <c r="F32" s="175" t="s">
        <v>35</v>
      </c>
      <c r="G32" s="212">
        <v>0</v>
      </c>
      <c r="H32" s="212">
        <v>2</v>
      </c>
      <c r="I32" s="212">
        <v>2</v>
      </c>
    </row>
    <row r="33" spans="1:9" s="48" customFormat="1" ht="30.75" customHeight="1">
      <c r="A33" s="195" t="s">
        <v>0</v>
      </c>
      <c r="B33" s="179" t="s">
        <v>504</v>
      </c>
      <c r="C33" s="180" t="s">
        <v>40</v>
      </c>
      <c r="D33" s="180"/>
      <c r="E33" s="180"/>
      <c r="F33" s="180"/>
      <c r="G33" s="213">
        <f t="shared" ref="G33:I34" si="5">G34</f>
        <v>0</v>
      </c>
      <c r="H33" s="213">
        <f t="shared" si="5"/>
        <v>666.18999999999994</v>
      </c>
      <c r="I33" s="213">
        <f t="shared" si="5"/>
        <v>638.98</v>
      </c>
    </row>
    <row r="34" spans="1:9" s="48" customFormat="1" ht="48" customHeight="1">
      <c r="A34" s="195" t="s">
        <v>240</v>
      </c>
      <c r="B34" s="179" t="s">
        <v>504</v>
      </c>
      <c r="C34" s="180" t="s">
        <v>40</v>
      </c>
      <c r="D34" s="180" t="s">
        <v>546</v>
      </c>
      <c r="E34" s="180"/>
      <c r="F34" s="180"/>
      <c r="G34" s="213">
        <f t="shared" si="5"/>
        <v>0</v>
      </c>
      <c r="H34" s="213">
        <f t="shared" si="5"/>
        <v>666.18999999999994</v>
      </c>
      <c r="I34" s="213">
        <f t="shared" si="5"/>
        <v>638.98</v>
      </c>
    </row>
    <row r="35" spans="1:9" s="48" customFormat="1" ht="84.75" customHeight="1">
      <c r="A35" s="196" t="s">
        <v>526</v>
      </c>
      <c r="B35" s="179" t="s">
        <v>504</v>
      </c>
      <c r="C35" s="175" t="s">
        <v>40</v>
      </c>
      <c r="D35" s="175" t="s">
        <v>546</v>
      </c>
      <c r="E35" s="175" t="s">
        <v>24</v>
      </c>
      <c r="F35" s="175"/>
      <c r="G35" s="212">
        <f>G36+G39</f>
        <v>0</v>
      </c>
      <c r="H35" s="212">
        <f>H36+H39</f>
        <v>666.18999999999994</v>
      </c>
      <c r="I35" s="212">
        <f>I36+I39</f>
        <v>638.98</v>
      </c>
    </row>
    <row r="36" spans="1:9" s="48" customFormat="1" ht="56.25" customHeight="1">
      <c r="A36" s="205" t="s">
        <v>256</v>
      </c>
      <c r="B36" s="179" t="s">
        <v>504</v>
      </c>
      <c r="C36" s="177" t="s">
        <v>40</v>
      </c>
      <c r="D36" s="177" t="s">
        <v>546</v>
      </c>
      <c r="E36" s="175" t="s">
        <v>25</v>
      </c>
      <c r="F36" s="177" t="s">
        <v>351</v>
      </c>
      <c r="G36" s="224">
        <f>G38+G37</f>
        <v>0</v>
      </c>
      <c r="H36" s="224">
        <f>H38+H37</f>
        <v>665.14</v>
      </c>
      <c r="I36" s="224">
        <f>I38+I37</f>
        <v>637.98</v>
      </c>
    </row>
    <row r="37" spans="1:9" s="48" customFormat="1" ht="30.75" customHeight="1">
      <c r="A37" s="198" t="s">
        <v>7</v>
      </c>
      <c r="B37" s="179" t="s">
        <v>504</v>
      </c>
      <c r="C37" s="177" t="s">
        <v>40</v>
      </c>
      <c r="D37" s="177" t="s">
        <v>546</v>
      </c>
      <c r="E37" s="175" t="s">
        <v>27</v>
      </c>
      <c r="F37" s="177" t="s">
        <v>31</v>
      </c>
      <c r="G37" s="224">
        <v>0</v>
      </c>
      <c r="H37" s="224">
        <v>510.86</v>
      </c>
      <c r="I37" s="224">
        <v>490</v>
      </c>
    </row>
    <row r="38" spans="1:9" s="48" customFormat="1" ht="78.75" customHeight="1">
      <c r="A38" s="206" t="s">
        <v>8</v>
      </c>
      <c r="B38" s="179" t="s">
        <v>504</v>
      </c>
      <c r="C38" s="175" t="s">
        <v>40</v>
      </c>
      <c r="D38" s="175" t="s">
        <v>546</v>
      </c>
      <c r="E38" s="175" t="s">
        <v>27</v>
      </c>
      <c r="F38" s="175" t="s">
        <v>9</v>
      </c>
      <c r="G38" s="212">
        <v>0</v>
      </c>
      <c r="H38" s="212">
        <v>154.28</v>
      </c>
      <c r="I38" s="212">
        <v>147.97999999999999</v>
      </c>
    </row>
    <row r="39" spans="1:9" s="48" customFormat="1" ht="23.25">
      <c r="A39" s="207" t="s">
        <v>258</v>
      </c>
      <c r="B39" s="179" t="s">
        <v>504</v>
      </c>
      <c r="C39" s="175" t="s">
        <v>40</v>
      </c>
      <c r="D39" s="175" t="s">
        <v>546</v>
      </c>
      <c r="E39" s="175" t="s">
        <v>26</v>
      </c>
      <c r="F39" s="175" t="s">
        <v>35</v>
      </c>
      <c r="G39" s="212">
        <v>0</v>
      </c>
      <c r="H39" s="212">
        <v>1.05</v>
      </c>
      <c r="I39" s="212">
        <v>1</v>
      </c>
    </row>
    <row r="40" spans="1:9" s="48" customFormat="1" ht="40.5" customHeight="1">
      <c r="A40" s="194" t="s">
        <v>550</v>
      </c>
      <c r="B40" s="179" t="s">
        <v>504</v>
      </c>
      <c r="C40" s="180" t="s">
        <v>547</v>
      </c>
      <c r="D40" s="180"/>
      <c r="E40" s="180"/>
      <c r="F40" s="180"/>
      <c r="G40" s="213">
        <f>G41+G47+G59</f>
        <v>0</v>
      </c>
      <c r="H40" s="213">
        <f>H41+H47+H59</f>
        <v>1293.94</v>
      </c>
      <c r="I40" s="213">
        <f>I41+I47+I59</f>
        <v>1256.03</v>
      </c>
    </row>
    <row r="41" spans="1:9" s="48" customFormat="1" ht="60" customHeight="1">
      <c r="A41" s="194" t="s">
        <v>166</v>
      </c>
      <c r="B41" s="179" t="s">
        <v>504</v>
      </c>
      <c r="C41" s="180" t="s">
        <v>547</v>
      </c>
      <c r="D41" s="180" t="s">
        <v>546</v>
      </c>
      <c r="E41" s="180"/>
      <c r="F41" s="180"/>
      <c r="G41" s="213">
        <f t="shared" ref="G41:I43" si="6">G42</f>
        <v>0</v>
      </c>
      <c r="H41" s="213">
        <f t="shared" si="6"/>
        <v>444.63</v>
      </c>
      <c r="I41" s="213">
        <f t="shared" si="6"/>
        <v>444.63</v>
      </c>
    </row>
    <row r="42" spans="1:9" s="48" customFormat="1" ht="32.25" customHeight="1">
      <c r="A42" s="197" t="s">
        <v>515</v>
      </c>
      <c r="B42" s="179" t="s">
        <v>504</v>
      </c>
      <c r="C42" s="175" t="s">
        <v>547</v>
      </c>
      <c r="D42" s="175" t="s">
        <v>546</v>
      </c>
      <c r="E42" s="175" t="s">
        <v>485</v>
      </c>
      <c r="F42" s="175"/>
      <c r="G42" s="212">
        <f t="shared" si="6"/>
        <v>0</v>
      </c>
      <c r="H42" s="212">
        <f t="shared" si="6"/>
        <v>444.63</v>
      </c>
      <c r="I42" s="212">
        <f t="shared" si="6"/>
        <v>444.63</v>
      </c>
    </row>
    <row r="43" spans="1:9" s="48" customFormat="1" ht="31.5" customHeight="1">
      <c r="A43" s="197" t="s">
        <v>30</v>
      </c>
      <c r="B43" s="179" t="s">
        <v>504</v>
      </c>
      <c r="C43" s="175" t="s">
        <v>547</v>
      </c>
      <c r="D43" s="175" t="s">
        <v>546</v>
      </c>
      <c r="E43" s="175" t="s">
        <v>486</v>
      </c>
      <c r="F43" s="175"/>
      <c r="G43" s="212">
        <f t="shared" si="6"/>
        <v>0</v>
      </c>
      <c r="H43" s="212">
        <f t="shared" si="6"/>
        <v>444.63</v>
      </c>
      <c r="I43" s="212">
        <f t="shared" si="6"/>
        <v>444.63</v>
      </c>
    </row>
    <row r="44" spans="1:9" s="48" customFormat="1" ht="69.75">
      <c r="A44" s="206" t="s">
        <v>257</v>
      </c>
      <c r="B44" s="179" t="s">
        <v>504</v>
      </c>
      <c r="C44" s="175" t="s">
        <v>547</v>
      </c>
      <c r="D44" s="175" t="s">
        <v>546</v>
      </c>
      <c r="E44" s="175" t="s">
        <v>486</v>
      </c>
      <c r="F44" s="175" t="s">
        <v>351</v>
      </c>
      <c r="G44" s="212">
        <f>G45+G46</f>
        <v>0</v>
      </c>
      <c r="H44" s="212">
        <f>H45+H46</f>
        <v>444.63</v>
      </c>
      <c r="I44" s="212">
        <f>I45+I46</f>
        <v>444.63</v>
      </c>
    </row>
    <row r="45" spans="1:9" s="48" customFormat="1" ht="40.5" customHeight="1">
      <c r="A45" s="198" t="s">
        <v>7</v>
      </c>
      <c r="B45" s="179" t="s">
        <v>504</v>
      </c>
      <c r="C45" s="175" t="s">
        <v>547</v>
      </c>
      <c r="D45" s="175" t="s">
        <v>546</v>
      </c>
      <c r="E45" s="175" t="s">
        <v>486</v>
      </c>
      <c r="F45" s="175" t="s">
        <v>31</v>
      </c>
      <c r="G45" s="212">
        <f>G46+G47</f>
        <v>0</v>
      </c>
      <c r="H45" s="226">
        <v>341.5</v>
      </c>
      <c r="I45" s="226">
        <v>341.5</v>
      </c>
    </row>
    <row r="46" spans="1:9" s="48" customFormat="1" ht="66.75" customHeight="1">
      <c r="A46" s="206" t="s">
        <v>8</v>
      </c>
      <c r="B46" s="179" t="s">
        <v>504</v>
      </c>
      <c r="C46" s="175" t="s">
        <v>547</v>
      </c>
      <c r="D46" s="175" t="s">
        <v>546</v>
      </c>
      <c r="E46" s="175" t="s">
        <v>486</v>
      </c>
      <c r="F46" s="175" t="s">
        <v>9</v>
      </c>
      <c r="G46" s="212">
        <f>G47+G48</f>
        <v>0</v>
      </c>
      <c r="H46" s="212">
        <v>103.13</v>
      </c>
      <c r="I46" s="212">
        <v>103.13</v>
      </c>
    </row>
    <row r="47" spans="1:9" s="48" customFormat="1" ht="75.75" customHeight="1">
      <c r="A47" s="199" t="s">
        <v>155</v>
      </c>
      <c r="B47" s="179" t="s">
        <v>504</v>
      </c>
      <c r="C47" s="180" t="s">
        <v>547</v>
      </c>
      <c r="D47" s="180" t="s">
        <v>32</v>
      </c>
      <c r="E47" s="180"/>
      <c r="F47" s="180"/>
      <c r="G47" s="213">
        <f t="shared" ref="G47:I48" si="7">G48</f>
        <v>0</v>
      </c>
      <c r="H47" s="213">
        <f t="shared" si="7"/>
        <v>846.09999999999991</v>
      </c>
      <c r="I47" s="213">
        <f t="shared" si="7"/>
        <v>808.18999999999994</v>
      </c>
    </row>
    <row r="48" spans="1:9" s="48" customFormat="1" ht="48.75" customHeight="1">
      <c r="A48" s="200" t="s">
        <v>515</v>
      </c>
      <c r="B48" s="179" t="s">
        <v>504</v>
      </c>
      <c r="C48" s="175" t="s">
        <v>547</v>
      </c>
      <c r="D48" s="175" t="s">
        <v>32</v>
      </c>
      <c r="E48" s="175" t="s">
        <v>487</v>
      </c>
      <c r="F48" s="175"/>
      <c r="G48" s="212">
        <f t="shared" si="7"/>
        <v>0</v>
      </c>
      <c r="H48" s="212">
        <f t="shared" si="7"/>
        <v>846.09999999999991</v>
      </c>
      <c r="I48" s="212">
        <f t="shared" si="7"/>
        <v>808.18999999999994</v>
      </c>
    </row>
    <row r="49" spans="1:9" s="48" customFormat="1" ht="33.75" customHeight="1">
      <c r="A49" s="197" t="s">
        <v>518</v>
      </c>
      <c r="B49" s="179" t="s">
        <v>504</v>
      </c>
      <c r="C49" s="175" t="s">
        <v>547</v>
      </c>
      <c r="D49" s="175" t="s">
        <v>32</v>
      </c>
      <c r="E49" s="175" t="s">
        <v>488</v>
      </c>
      <c r="F49" s="175"/>
      <c r="G49" s="212">
        <f>G50+G53</f>
        <v>0</v>
      </c>
      <c r="H49" s="212">
        <f>H50+H53+H56+H57+H58</f>
        <v>846.09999999999991</v>
      </c>
      <c r="I49" s="212">
        <f>I50+I53+I56+I57+I58</f>
        <v>808.18999999999994</v>
      </c>
    </row>
    <row r="50" spans="1:9" s="48" customFormat="1" ht="43.5" customHeight="1">
      <c r="A50" s="205" t="s">
        <v>256</v>
      </c>
      <c r="B50" s="179" t="s">
        <v>504</v>
      </c>
      <c r="C50" s="175" t="s">
        <v>547</v>
      </c>
      <c r="D50" s="175" t="s">
        <v>32</v>
      </c>
      <c r="E50" s="175" t="s">
        <v>489</v>
      </c>
      <c r="F50" s="175" t="s">
        <v>351</v>
      </c>
      <c r="G50" s="212">
        <f>G51+G52</f>
        <v>0</v>
      </c>
      <c r="H50" s="212">
        <f>H51+H52</f>
        <v>740.06999999999994</v>
      </c>
      <c r="I50" s="212">
        <f>I51+I52</f>
        <v>722.61</v>
      </c>
    </row>
    <row r="51" spans="1:9" s="48" customFormat="1" ht="30" customHeight="1">
      <c r="A51" s="198" t="s">
        <v>7</v>
      </c>
      <c r="B51" s="179" t="s">
        <v>504</v>
      </c>
      <c r="C51" s="175" t="s">
        <v>547</v>
      </c>
      <c r="D51" s="175" t="s">
        <v>32</v>
      </c>
      <c r="E51" s="175" t="s">
        <v>489</v>
      </c>
      <c r="F51" s="175" t="s">
        <v>31</v>
      </c>
      <c r="G51" s="212">
        <f>G52+G53</f>
        <v>0</v>
      </c>
      <c r="H51" s="212">
        <v>568.41</v>
      </c>
      <c r="I51" s="212">
        <v>555</v>
      </c>
    </row>
    <row r="52" spans="1:9" s="48" customFormat="1" ht="62.25" customHeight="1">
      <c r="A52" s="206" t="s">
        <v>8</v>
      </c>
      <c r="B52" s="179" t="s">
        <v>504</v>
      </c>
      <c r="C52" s="175" t="s">
        <v>547</v>
      </c>
      <c r="D52" s="175" t="s">
        <v>32</v>
      </c>
      <c r="E52" s="175" t="s">
        <v>489</v>
      </c>
      <c r="F52" s="175" t="s">
        <v>9</v>
      </c>
      <c r="G52" s="212">
        <f>G53+G54</f>
        <v>0</v>
      </c>
      <c r="H52" s="212">
        <v>171.66</v>
      </c>
      <c r="I52" s="212">
        <v>167.61</v>
      </c>
    </row>
    <row r="53" spans="1:9" s="48" customFormat="1" ht="94.5" customHeight="1">
      <c r="A53" s="206" t="s">
        <v>257</v>
      </c>
      <c r="B53" s="179" t="s">
        <v>504</v>
      </c>
      <c r="C53" s="175" t="s">
        <v>547</v>
      </c>
      <c r="D53" s="175" t="s">
        <v>32</v>
      </c>
      <c r="E53" s="175" t="s">
        <v>490</v>
      </c>
      <c r="F53" s="175" t="s">
        <v>255</v>
      </c>
      <c r="G53" s="212">
        <f>G54+G55+G56+G57</f>
        <v>0</v>
      </c>
      <c r="H53" s="212">
        <f>H54+H55</f>
        <v>96.23</v>
      </c>
      <c r="I53" s="212">
        <f>I54+I55</f>
        <v>76.78</v>
      </c>
    </row>
    <row r="54" spans="1:9" s="48" customFormat="1" ht="42" customHeight="1">
      <c r="A54" s="198" t="s">
        <v>551</v>
      </c>
      <c r="B54" s="179" t="s">
        <v>504</v>
      </c>
      <c r="C54" s="175" t="s">
        <v>547</v>
      </c>
      <c r="D54" s="175" t="s">
        <v>32</v>
      </c>
      <c r="E54" s="175" t="s">
        <v>490</v>
      </c>
      <c r="F54" s="175" t="s">
        <v>33</v>
      </c>
      <c r="G54" s="212">
        <f>G55+G56</f>
        <v>0</v>
      </c>
      <c r="H54" s="212">
        <v>65.5</v>
      </c>
      <c r="I54" s="212">
        <v>44</v>
      </c>
    </row>
    <row r="55" spans="1:9" s="48" customFormat="1" ht="48" customHeight="1">
      <c r="A55" s="198" t="s">
        <v>34</v>
      </c>
      <c r="B55" s="179" t="s">
        <v>504</v>
      </c>
      <c r="C55" s="175" t="s">
        <v>547</v>
      </c>
      <c r="D55" s="175" t="s">
        <v>32</v>
      </c>
      <c r="E55" s="175" t="s">
        <v>490</v>
      </c>
      <c r="F55" s="175" t="s">
        <v>35</v>
      </c>
      <c r="G55" s="212">
        <f>G56+G57</f>
        <v>0</v>
      </c>
      <c r="H55" s="212">
        <v>30.73</v>
      </c>
      <c r="I55" s="212">
        <v>32.78</v>
      </c>
    </row>
    <row r="56" spans="1:9" s="48" customFormat="1" ht="34.5" customHeight="1">
      <c r="A56" s="198" t="s">
        <v>36</v>
      </c>
      <c r="B56" s="179" t="s">
        <v>504</v>
      </c>
      <c r="C56" s="175" t="s">
        <v>547</v>
      </c>
      <c r="D56" s="175" t="s">
        <v>32</v>
      </c>
      <c r="E56" s="175" t="s">
        <v>490</v>
      </c>
      <c r="F56" s="175" t="s">
        <v>37</v>
      </c>
      <c r="G56" s="212">
        <f>G57+G58</f>
        <v>0</v>
      </c>
      <c r="H56" s="212">
        <v>8</v>
      </c>
      <c r="I56" s="212">
        <v>7</v>
      </c>
    </row>
    <row r="57" spans="1:9" s="48" customFormat="1" ht="42" customHeight="1">
      <c r="A57" s="198" t="s">
        <v>38</v>
      </c>
      <c r="B57" s="179" t="s">
        <v>504</v>
      </c>
      <c r="C57" s="175" t="s">
        <v>547</v>
      </c>
      <c r="D57" s="175" t="s">
        <v>32</v>
      </c>
      <c r="E57" s="175" t="s">
        <v>490</v>
      </c>
      <c r="F57" s="175" t="s">
        <v>39</v>
      </c>
      <c r="G57" s="212">
        <f>G58+G59</f>
        <v>0</v>
      </c>
      <c r="H57" s="212">
        <v>1.8</v>
      </c>
      <c r="I57" s="212">
        <v>1.8</v>
      </c>
    </row>
    <row r="58" spans="1:9" s="48" customFormat="1" ht="2.25" hidden="1" customHeight="1">
      <c r="A58" s="198" t="s">
        <v>432</v>
      </c>
      <c r="B58" s="179" t="s">
        <v>504</v>
      </c>
      <c r="C58" s="175" t="s">
        <v>547</v>
      </c>
      <c r="D58" s="175" t="s">
        <v>32</v>
      </c>
      <c r="E58" s="175" t="s">
        <v>490</v>
      </c>
      <c r="F58" s="175" t="s">
        <v>433</v>
      </c>
      <c r="G58" s="212">
        <f>G59+G60</f>
        <v>0</v>
      </c>
      <c r="H58" s="212">
        <v>0</v>
      </c>
      <c r="I58" s="212">
        <v>0</v>
      </c>
    </row>
    <row r="59" spans="1:9" s="48" customFormat="1" ht="30.75" customHeight="1">
      <c r="A59" s="201" t="s">
        <v>152</v>
      </c>
      <c r="B59" s="179" t="s">
        <v>504</v>
      </c>
      <c r="C59" s="180" t="s">
        <v>547</v>
      </c>
      <c r="D59" s="180" t="s">
        <v>40</v>
      </c>
      <c r="E59" s="180"/>
      <c r="F59" s="180"/>
      <c r="G59" s="213">
        <f t="shared" ref="G59:I60" si="8">G60</f>
        <v>0</v>
      </c>
      <c r="H59" s="213">
        <f t="shared" si="8"/>
        <v>3.21</v>
      </c>
      <c r="I59" s="213">
        <f t="shared" si="8"/>
        <v>3.21</v>
      </c>
    </row>
    <row r="60" spans="1:9" s="48" customFormat="1" ht="44.25" customHeight="1">
      <c r="A60" s="198" t="s">
        <v>552</v>
      </c>
      <c r="B60" s="179" t="s">
        <v>504</v>
      </c>
      <c r="C60" s="175" t="s">
        <v>547</v>
      </c>
      <c r="D60" s="175" t="s">
        <v>40</v>
      </c>
      <c r="E60" s="175" t="s">
        <v>491</v>
      </c>
      <c r="F60" s="175"/>
      <c r="G60" s="212">
        <f t="shared" si="8"/>
        <v>0</v>
      </c>
      <c r="H60" s="212">
        <f t="shared" si="8"/>
        <v>3.21</v>
      </c>
      <c r="I60" s="212">
        <f t="shared" si="8"/>
        <v>3.21</v>
      </c>
    </row>
    <row r="61" spans="1:9" s="48" customFormat="1" ht="30.75" customHeight="1">
      <c r="A61" s="198" t="s">
        <v>41</v>
      </c>
      <c r="B61" s="179" t="s">
        <v>504</v>
      </c>
      <c r="C61" s="175" t="s">
        <v>547</v>
      </c>
      <c r="D61" s="175" t="s">
        <v>40</v>
      </c>
      <c r="E61" s="175" t="s">
        <v>491</v>
      </c>
      <c r="F61" s="175" t="s">
        <v>42</v>
      </c>
      <c r="G61" s="212">
        <f>G62+G63</f>
        <v>0</v>
      </c>
      <c r="H61" s="212">
        <v>3.21</v>
      </c>
      <c r="I61" s="212">
        <v>3.21</v>
      </c>
    </row>
    <row r="62" spans="1:9" s="48" customFormat="1" ht="36" customHeight="1">
      <c r="A62" s="201" t="s">
        <v>44</v>
      </c>
      <c r="B62" s="179" t="s">
        <v>504</v>
      </c>
      <c r="C62" s="180" t="s">
        <v>546</v>
      </c>
      <c r="D62" s="180"/>
      <c r="E62" s="180"/>
      <c r="F62" s="180"/>
      <c r="G62" s="213">
        <f t="shared" ref="G62:I63" si="9">G63</f>
        <v>0</v>
      </c>
      <c r="H62" s="213">
        <f t="shared" si="9"/>
        <v>52.4</v>
      </c>
      <c r="I62" s="213">
        <f t="shared" si="9"/>
        <v>52.4</v>
      </c>
    </row>
    <row r="63" spans="1:9" s="48" customFormat="1" ht="42" customHeight="1">
      <c r="A63" s="195" t="s">
        <v>186</v>
      </c>
      <c r="B63" s="179" t="s">
        <v>504</v>
      </c>
      <c r="C63" s="180" t="s">
        <v>546</v>
      </c>
      <c r="D63" s="180" t="s">
        <v>45</v>
      </c>
      <c r="E63" s="180"/>
      <c r="F63" s="180"/>
      <c r="G63" s="213">
        <f t="shared" si="9"/>
        <v>0</v>
      </c>
      <c r="H63" s="213">
        <f t="shared" si="9"/>
        <v>52.4</v>
      </c>
      <c r="I63" s="213">
        <f t="shared" si="9"/>
        <v>52.4</v>
      </c>
    </row>
    <row r="64" spans="1:9" s="48" customFormat="1" ht="73.5" customHeight="1">
      <c r="A64" s="196" t="s">
        <v>555</v>
      </c>
      <c r="B64" s="179" t="s">
        <v>504</v>
      </c>
      <c r="C64" s="175" t="s">
        <v>546</v>
      </c>
      <c r="D64" s="175" t="s">
        <v>45</v>
      </c>
      <c r="E64" s="175" t="s">
        <v>261</v>
      </c>
      <c r="F64" s="175"/>
      <c r="G64" s="212">
        <f>G65+G68</f>
        <v>0</v>
      </c>
      <c r="H64" s="212">
        <f>H65+H68</f>
        <v>52.4</v>
      </c>
      <c r="I64" s="212">
        <f>I65+I68</f>
        <v>52.4</v>
      </c>
    </row>
    <row r="65" spans="1:9" s="48" customFormat="1" ht="82.5" customHeight="1">
      <c r="A65" s="206" t="s">
        <v>257</v>
      </c>
      <c r="B65" s="179" t="s">
        <v>504</v>
      </c>
      <c r="C65" s="175" t="s">
        <v>546</v>
      </c>
      <c r="D65" s="175" t="s">
        <v>45</v>
      </c>
      <c r="E65" s="175" t="s">
        <v>282</v>
      </c>
      <c r="F65" s="175"/>
      <c r="G65" s="212">
        <f>G67+G66</f>
        <v>0</v>
      </c>
      <c r="H65" s="212">
        <f>H67+H66</f>
        <v>51.4</v>
      </c>
      <c r="I65" s="212">
        <f>I67+I66</f>
        <v>51.4</v>
      </c>
    </row>
    <row r="66" spans="1:9" s="48" customFormat="1" ht="36" customHeight="1">
      <c r="A66" s="198" t="s">
        <v>7</v>
      </c>
      <c r="B66" s="179" t="s">
        <v>504</v>
      </c>
      <c r="C66" s="175" t="s">
        <v>546</v>
      </c>
      <c r="D66" s="175" t="s">
        <v>45</v>
      </c>
      <c r="E66" s="175" t="s">
        <v>262</v>
      </c>
      <c r="F66" s="175" t="s">
        <v>31</v>
      </c>
      <c r="G66" s="212">
        <f>G67+G68</f>
        <v>0</v>
      </c>
      <c r="H66" s="212">
        <v>39.479999999999997</v>
      </c>
      <c r="I66" s="212">
        <v>39.479999999999997</v>
      </c>
    </row>
    <row r="67" spans="1:9" s="53" customFormat="1" ht="72.75" customHeight="1">
      <c r="A67" s="206" t="s">
        <v>8</v>
      </c>
      <c r="B67" s="179" t="s">
        <v>504</v>
      </c>
      <c r="C67" s="175" t="s">
        <v>546</v>
      </c>
      <c r="D67" s="175" t="s">
        <v>45</v>
      </c>
      <c r="E67" s="175" t="s">
        <v>262</v>
      </c>
      <c r="F67" s="175" t="s">
        <v>9</v>
      </c>
      <c r="G67" s="212">
        <f>G68+G69</f>
        <v>0</v>
      </c>
      <c r="H67" s="212">
        <v>11.92</v>
      </c>
      <c r="I67" s="212">
        <v>11.92</v>
      </c>
    </row>
    <row r="68" spans="1:9" s="48" customFormat="1" ht="35.25" customHeight="1">
      <c r="A68" s="198" t="s">
        <v>34</v>
      </c>
      <c r="B68" s="179" t="s">
        <v>504</v>
      </c>
      <c r="C68" s="175" t="s">
        <v>546</v>
      </c>
      <c r="D68" s="175" t="s">
        <v>45</v>
      </c>
      <c r="E68" s="175" t="s">
        <v>263</v>
      </c>
      <c r="F68" s="175" t="s">
        <v>35</v>
      </c>
      <c r="G68" s="212">
        <f>G69+G70</f>
        <v>0</v>
      </c>
      <c r="H68" s="212">
        <v>1</v>
      </c>
      <c r="I68" s="212">
        <v>1</v>
      </c>
    </row>
    <row r="69" spans="1:9" s="49" customFormat="1" ht="39.75" hidden="1" customHeight="1">
      <c r="A69" s="201" t="s">
        <v>457</v>
      </c>
      <c r="B69" s="179" t="s">
        <v>504</v>
      </c>
      <c r="C69" s="180" t="s">
        <v>462</v>
      </c>
      <c r="D69" s="180"/>
      <c r="E69" s="180"/>
      <c r="F69" s="180"/>
      <c r="G69" s="213">
        <f t="shared" ref="G69:I71" si="10">G70</f>
        <v>0</v>
      </c>
      <c r="H69" s="213">
        <f t="shared" si="10"/>
        <v>0</v>
      </c>
      <c r="I69" s="213">
        <f t="shared" si="10"/>
        <v>0</v>
      </c>
    </row>
    <row r="70" spans="1:9" s="50" customFormat="1" ht="36.75" hidden="1" customHeight="1">
      <c r="A70" s="201" t="s">
        <v>460</v>
      </c>
      <c r="B70" s="179" t="s">
        <v>504</v>
      </c>
      <c r="C70" s="180" t="s">
        <v>462</v>
      </c>
      <c r="D70" s="180" t="s">
        <v>547</v>
      </c>
      <c r="E70" s="180"/>
      <c r="F70" s="180"/>
      <c r="G70" s="213">
        <f t="shared" si="10"/>
        <v>0</v>
      </c>
      <c r="H70" s="213">
        <f t="shared" si="10"/>
        <v>0</v>
      </c>
      <c r="I70" s="213">
        <f t="shared" si="10"/>
        <v>0</v>
      </c>
    </row>
    <row r="71" spans="1:9" ht="29.25" hidden="1" customHeight="1">
      <c r="A71" s="198" t="s">
        <v>28</v>
      </c>
      <c r="B71" s="179" t="s">
        <v>504</v>
      </c>
      <c r="C71" s="175" t="s">
        <v>462</v>
      </c>
      <c r="D71" s="175" t="s">
        <v>547</v>
      </c>
      <c r="E71" s="175" t="s">
        <v>18</v>
      </c>
      <c r="F71" s="175"/>
      <c r="G71" s="212">
        <f t="shared" si="10"/>
        <v>0</v>
      </c>
      <c r="H71" s="212">
        <f t="shared" si="10"/>
        <v>0</v>
      </c>
      <c r="I71" s="212">
        <f t="shared" si="10"/>
        <v>0</v>
      </c>
    </row>
    <row r="72" spans="1:9" s="48" customFormat="1" ht="30.75" hidden="1" customHeight="1">
      <c r="A72" s="198" t="s">
        <v>461</v>
      </c>
      <c r="B72" s="179" t="s">
        <v>504</v>
      </c>
      <c r="C72" s="175" t="s">
        <v>462</v>
      </c>
      <c r="D72" s="175" t="s">
        <v>547</v>
      </c>
      <c r="E72" s="175" t="s">
        <v>459</v>
      </c>
      <c r="F72" s="175" t="s">
        <v>463</v>
      </c>
      <c r="G72" s="212">
        <v>0</v>
      </c>
      <c r="H72" s="212">
        <v>0</v>
      </c>
      <c r="I72" s="212">
        <v>0</v>
      </c>
    </row>
    <row r="73" spans="1:9" ht="35.25" customHeight="1">
      <c r="A73" s="201" t="s">
        <v>2</v>
      </c>
      <c r="B73" s="179" t="s">
        <v>504</v>
      </c>
      <c r="C73" s="180" t="s">
        <v>53</v>
      </c>
      <c r="D73" s="180" t="s">
        <v>53</v>
      </c>
      <c r="E73" s="180" t="s">
        <v>29</v>
      </c>
      <c r="F73" s="180" t="s">
        <v>4</v>
      </c>
      <c r="G73" s="213">
        <v>0</v>
      </c>
      <c r="H73" s="213">
        <v>68.540000000000006</v>
      </c>
      <c r="I73" s="213">
        <v>137.1</v>
      </c>
    </row>
    <row r="74" spans="1:9" ht="30" customHeight="1">
      <c r="A74" s="357" t="s">
        <v>122</v>
      </c>
      <c r="B74" s="357"/>
      <c r="C74" s="357"/>
      <c r="D74" s="357"/>
      <c r="E74" s="357"/>
      <c r="F74" s="357"/>
      <c r="G74" s="227">
        <f>G7+G73</f>
        <v>0</v>
      </c>
      <c r="H74" s="227">
        <f>H7+H73</f>
        <v>2741.6</v>
      </c>
      <c r="I74" s="227">
        <f>I7+I73</f>
        <v>2742.1000000000004</v>
      </c>
    </row>
  </sheetData>
  <mergeCells count="4">
    <mergeCell ref="A74:F74"/>
    <mergeCell ref="G1:I1"/>
    <mergeCell ref="A3:I3"/>
    <mergeCell ref="F4:I4"/>
  </mergeCells>
  <phoneticPr fontId="3" type="noConversion"/>
  <pageMargins left="0.27" right="0.18" top="0.56000000000000005" bottom="0.38" header="0.3" footer="0.4"/>
  <pageSetup paperSize="9" scale="3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4" sqref="E4"/>
    </sheetView>
  </sheetViews>
  <sheetFormatPr defaultRowHeight="12.75"/>
  <cols>
    <col min="1" max="1" width="58.28515625" customWidth="1"/>
    <col min="2" max="2" width="11.28515625" customWidth="1"/>
    <col min="3" max="3" width="18" customWidth="1"/>
  </cols>
  <sheetData>
    <row r="1" spans="1:3">
      <c r="B1" s="339" t="s">
        <v>365</v>
      </c>
      <c r="C1" s="339"/>
    </row>
    <row r="2" spans="1:3" ht="193.5" customHeight="1">
      <c r="B2" s="339"/>
      <c r="C2" s="339"/>
    </row>
    <row r="3" spans="1:3">
      <c r="C3" s="40"/>
    </row>
    <row r="4" spans="1:3" ht="96.75" customHeight="1">
      <c r="A4" s="336" t="s">
        <v>364</v>
      </c>
      <c r="B4" s="336"/>
      <c r="C4" s="336"/>
    </row>
    <row r="5" spans="1:3" ht="15.75">
      <c r="A5" s="57"/>
      <c r="B5" s="57"/>
      <c r="C5" s="260" t="s">
        <v>281</v>
      </c>
    </row>
    <row r="6" spans="1:3" ht="75">
      <c r="A6" s="98" t="s">
        <v>437</v>
      </c>
      <c r="B6" s="98" t="s">
        <v>438</v>
      </c>
      <c r="C6" s="261" t="s">
        <v>363</v>
      </c>
    </row>
    <row r="7" spans="1:3">
      <c r="A7" s="262">
        <v>1</v>
      </c>
      <c r="B7" s="262">
        <v>2</v>
      </c>
      <c r="C7" s="262">
        <v>3</v>
      </c>
    </row>
    <row r="8" spans="1:3" ht="192.75" customHeight="1">
      <c r="A8" s="263" t="s">
        <v>439</v>
      </c>
      <c r="B8" s="264" t="s">
        <v>443</v>
      </c>
      <c r="C8" s="265">
        <v>584.49</v>
      </c>
    </row>
    <row r="9" spans="1:3" ht="15.75">
      <c r="A9" s="266" t="s">
        <v>440</v>
      </c>
      <c r="B9" s="266" t="s">
        <v>441</v>
      </c>
      <c r="C9" s="267">
        <f>C8</f>
        <v>584.49</v>
      </c>
    </row>
    <row r="10" spans="1:3" ht="15.75">
      <c r="A10" s="268"/>
      <c r="B10" s="268"/>
      <c r="C10" s="269"/>
    </row>
  </sheetData>
  <mergeCells count="2">
    <mergeCell ref="A4:C4"/>
    <mergeCell ref="B1:C2"/>
  </mergeCells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"/>
  <sheetViews>
    <sheetView topLeftCell="A7" workbookViewId="0">
      <selection activeCell="C6" sqref="C6"/>
    </sheetView>
  </sheetViews>
  <sheetFormatPr defaultRowHeight="12.75"/>
  <cols>
    <col min="1" max="1" width="45.140625" customWidth="1"/>
    <col min="3" max="3" width="17.5703125" customWidth="1"/>
    <col min="4" max="4" width="13.140625" customWidth="1"/>
  </cols>
  <sheetData>
    <row r="2" spans="1:4" ht="166.5" customHeight="1">
      <c r="B2" s="339" t="s">
        <v>366</v>
      </c>
      <c r="C2" s="339"/>
      <c r="D2" s="339"/>
    </row>
    <row r="3" spans="1:4">
      <c r="C3" s="40"/>
    </row>
    <row r="4" spans="1:4" ht="97.5" customHeight="1">
      <c r="A4" s="336" t="s">
        <v>314</v>
      </c>
      <c r="B4" s="336"/>
      <c r="C4" s="336"/>
      <c r="D4" s="336"/>
    </row>
    <row r="5" spans="1:4" ht="15.75">
      <c r="A5" s="57"/>
      <c r="B5" s="57"/>
      <c r="C5" s="260" t="s">
        <v>281</v>
      </c>
    </row>
    <row r="6" spans="1:4" ht="75">
      <c r="A6" s="98" t="s">
        <v>437</v>
      </c>
      <c r="B6" s="98" t="s">
        <v>438</v>
      </c>
      <c r="C6" s="261" t="s">
        <v>445</v>
      </c>
      <c r="D6" s="261" t="s">
        <v>446</v>
      </c>
    </row>
    <row r="7" spans="1:4">
      <c r="A7" s="262">
        <v>1</v>
      </c>
      <c r="B7" s="262">
        <v>2</v>
      </c>
      <c r="C7" s="262">
        <v>3</v>
      </c>
      <c r="D7" s="271"/>
    </row>
    <row r="8" spans="1:4" ht="168.75" customHeight="1">
      <c r="A8" s="263" t="s">
        <v>439</v>
      </c>
      <c r="B8" s="264"/>
      <c r="C8" s="265">
        <v>518.45000000000005</v>
      </c>
      <c r="D8" s="270">
        <v>518.45000000000005</v>
      </c>
    </row>
    <row r="9" spans="1:4" ht="15.75">
      <c r="A9" s="266" t="s">
        <v>440</v>
      </c>
      <c r="B9" s="266"/>
      <c r="C9" s="267">
        <f>C8</f>
        <v>518.45000000000005</v>
      </c>
      <c r="D9" s="271">
        <f>D8</f>
        <v>518.45000000000005</v>
      </c>
    </row>
    <row r="10" spans="1:4" ht="15.75">
      <c r="A10" s="268"/>
      <c r="B10" s="268"/>
      <c r="C10" s="269"/>
    </row>
  </sheetData>
  <mergeCells count="2">
    <mergeCell ref="B2:D2"/>
    <mergeCell ref="A4:D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zoomScale="75" zoomScaleNormal="75" workbookViewId="0">
      <selection activeCell="M3" sqref="M3"/>
    </sheetView>
  </sheetViews>
  <sheetFormatPr defaultRowHeight="15.75"/>
  <cols>
    <col min="1" max="1" width="83" style="1" customWidth="1"/>
    <col min="2" max="2" width="45.285156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>
      <c r="C1" s="307" t="s">
        <v>495</v>
      </c>
      <c r="D1" s="307"/>
      <c r="E1" s="307"/>
      <c r="F1" s="307"/>
      <c r="G1" s="307"/>
      <c r="H1" s="307"/>
      <c r="I1" s="307"/>
      <c r="J1" s="307"/>
    </row>
    <row r="2" spans="1:11">
      <c r="B2" s="10"/>
      <c r="C2" s="10"/>
    </row>
    <row r="3" spans="1:11" s="15" customFormat="1" ht="81" customHeight="1">
      <c r="A3" s="308" t="s">
        <v>496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1" ht="14.25" customHeight="1">
      <c r="A4" s="11"/>
      <c r="B4" s="11"/>
      <c r="C4" s="11"/>
      <c r="D4" s="11"/>
      <c r="E4" s="11"/>
      <c r="F4" s="11"/>
      <c r="G4" s="11"/>
      <c r="H4" s="11"/>
      <c r="I4" s="11"/>
      <c r="J4" s="11" t="s">
        <v>281</v>
      </c>
    </row>
    <row r="5" spans="1:11" s="15" customFormat="1" ht="18.75">
      <c r="A5" s="309"/>
      <c r="B5" s="310" t="s">
        <v>68</v>
      </c>
      <c r="C5" s="91" t="s">
        <v>283</v>
      </c>
      <c r="D5" s="92"/>
      <c r="E5" s="92"/>
      <c r="F5" s="92"/>
      <c r="G5" s="92"/>
      <c r="H5" s="92"/>
      <c r="I5" s="92"/>
      <c r="J5" s="93" t="s">
        <v>284</v>
      </c>
    </row>
    <row r="6" spans="1:11" s="15" customFormat="1" ht="18.75">
      <c r="A6" s="309"/>
      <c r="B6" s="311"/>
      <c r="C6" s="91" t="s">
        <v>69</v>
      </c>
      <c r="D6" s="91" t="s">
        <v>66</v>
      </c>
      <c r="E6" s="91" t="s">
        <v>66</v>
      </c>
      <c r="F6" s="91" t="s">
        <v>66</v>
      </c>
      <c r="G6" s="91" t="s">
        <v>66</v>
      </c>
      <c r="H6" s="91" t="s">
        <v>66</v>
      </c>
      <c r="I6" s="91" t="s">
        <v>66</v>
      </c>
      <c r="J6" s="91" t="s">
        <v>66</v>
      </c>
      <c r="K6" s="94"/>
    </row>
    <row r="7" spans="1:11" s="15" customFormat="1" ht="28.5" customHeight="1">
      <c r="A7" s="68" t="s">
        <v>54</v>
      </c>
      <c r="B7" s="69" t="s">
        <v>494</v>
      </c>
      <c r="C7" s="75" t="s">
        <v>329</v>
      </c>
      <c r="D7" s="75" t="s">
        <v>329</v>
      </c>
      <c r="E7" s="75" t="s">
        <v>329</v>
      </c>
      <c r="F7" s="75" t="s">
        <v>329</v>
      </c>
      <c r="G7" s="75" t="s">
        <v>329</v>
      </c>
      <c r="H7" s="75" t="s">
        <v>329</v>
      </c>
      <c r="I7" s="75" t="s">
        <v>329</v>
      </c>
      <c r="J7" s="75" t="s">
        <v>329</v>
      </c>
      <c r="K7" s="94"/>
    </row>
    <row r="8" spans="1:11" s="15" customFormat="1" ht="24.75" customHeight="1">
      <c r="A8" s="72" t="s">
        <v>55</v>
      </c>
      <c r="B8" s="75" t="s">
        <v>330</v>
      </c>
      <c r="C8" s="75" t="s">
        <v>329</v>
      </c>
      <c r="D8" s="75" t="s">
        <v>329</v>
      </c>
      <c r="E8" s="75" t="s">
        <v>329</v>
      </c>
      <c r="F8" s="75" t="s">
        <v>329</v>
      </c>
      <c r="G8" s="75" t="s">
        <v>329</v>
      </c>
      <c r="H8" s="75" t="s">
        <v>329</v>
      </c>
      <c r="I8" s="75" t="s">
        <v>329</v>
      </c>
      <c r="J8" s="75" t="s">
        <v>329</v>
      </c>
    </row>
    <row r="9" spans="1:11" s="15" customFormat="1" ht="20.25" customHeight="1">
      <c r="A9" s="73" t="s">
        <v>56</v>
      </c>
      <c r="B9" s="95"/>
      <c r="C9" s="96"/>
      <c r="D9" s="96"/>
      <c r="E9" s="96"/>
      <c r="F9" s="96"/>
      <c r="G9" s="96"/>
      <c r="H9" s="96"/>
      <c r="I9" s="96"/>
      <c r="J9" s="96"/>
    </row>
    <row r="10" spans="1:11" s="15" customFormat="1" ht="37.5">
      <c r="A10" s="74" t="s">
        <v>289</v>
      </c>
      <c r="B10" s="75" t="s">
        <v>331</v>
      </c>
      <c r="C10" s="75" t="s">
        <v>329</v>
      </c>
      <c r="D10" s="75" t="s">
        <v>329</v>
      </c>
      <c r="E10" s="75" t="s">
        <v>329</v>
      </c>
      <c r="F10" s="75" t="s">
        <v>329</v>
      </c>
      <c r="G10" s="75" t="s">
        <v>329</v>
      </c>
      <c r="H10" s="75" t="s">
        <v>329</v>
      </c>
      <c r="I10" s="75" t="s">
        <v>329</v>
      </c>
      <c r="J10" s="75" t="s">
        <v>329</v>
      </c>
    </row>
    <row r="11" spans="1:11" s="15" customFormat="1" ht="37.5">
      <c r="A11" s="72" t="s">
        <v>57</v>
      </c>
      <c r="B11" s="75" t="s">
        <v>332</v>
      </c>
      <c r="C11" s="75" t="s">
        <v>329</v>
      </c>
      <c r="D11" s="75" t="s">
        <v>329</v>
      </c>
      <c r="E11" s="75" t="s">
        <v>329</v>
      </c>
      <c r="F11" s="75" t="s">
        <v>329</v>
      </c>
      <c r="G11" s="75" t="s">
        <v>329</v>
      </c>
      <c r="H11" s="75" t="s">
        <v>329</v>
      </c>
      <c r="I11" s="75" t="s">
        <v>329</v>
      </c>
      <c r="J11" s="75" t="s">
        <v>329</v>
      </c>
    </row>
    <row r="12" spans="1:11" s="15" customFormat="1" ht="37.5">
      <c r="A12" s="77" t="s">
        <v>58</v>
      </c>
      <c r="B12" s="75" t="s">
        <v>333</v>
      </c>
      <c r="C12" s="75" t="s">
        <v>329</v>
      </c>
      <c r="D12" s="75" t="s">
        <v>329</v>
      </c>
      <c r="E12" s="75" t="s">
        <v>329</v>
      </c>
      <c r="F12" s="75" t="s">
        <v>329</v>
      </c>
      <c r="G12" s="75" t="s">
        <v>329</v>
      </c>
      <c r="H12" s="75" t="s">
        <v>329</v>
      </c>
      <c r="I12" s="75" t="s">
        <v>329</v>
      </c>
      <c r="J12" s="75" t="s">
        <v>329</v>
      </c>
    </row>
    <row r="13" spans="1:11" s="15" customFormat="1" ht="37.5">
      <c r="A13" s="73" t="s">
        <v>290</v>
      </c>
      <c r="B13" s="75" t="s">
        <v>334</v>
      </c>
      <c r="C13" s="75" t="s">
        <v>329</v>
      </c>
      <c r="D13" s="75" t="s">
        <v>329</v>
      </c>
      <c r="E13" s="75" t="s">
        <v>329</v>
      </c>
      <c r="F13" s="75" t="s">
        <v>329</v>
      </c>
      <c r="G13" s="75" t="s">
        <v>329</v>
      </c>
      <c r="H13" s="75" t="s">
        <v>329</v>
      </c>
      <c r="I13" s="75" t="s">
        <v>329</v>
      </c>
      <c r="J13" s="75" t="s">
        <v>329</v>
      </c>
      <c r="K13" s="94"/>
    </row>
    <row r="14" spans="1:11" s="15" customFormat="1" ht="37.5">
      <c r="A14" s="73" t="s">
        <v>60</v>
      </c>
      <c r="B14" s="75" t="s">
        <v>335</v>
      </c>
      <c r="C14" s="75" t="s">
        <v>329</v>
      </c>
      <c r="D14" s="75" t="s">
        <v>329</v>
      </c>
      <c r="E14" s="75" t="s">
        <v>329</v>
      </c>
      <c r="F14" s="75" t="s">
        <v>329</v>
      </c>
      <c r="G14" s="75" t="s">
        <v>329</v>
      </c>
      <c r="H14" s="75" t="s">
        <v>329</v>
      </c>
      <c r="I14" s="75" t="s">
        <v>329</v>
      </c>
      <c r="J14" s="75" t="s">
        <v>329</v>
      </c>
    </row>
    <row r="15" spans="1:11" s="15" customFormat="1" ht="37.5">
      <c r="A15" s="73" t="s">
        <v>70</v>
      </c>
      <c r="B15" s="75" t="s">
        <v>336</v>
      </c>
      <c r="C15" s="75" t="s">
        <v>329</v>
      </c>
      <c r="D15" s="75" t="s">
        <v>329</v>
      </c>
      <c r="E15" s="75" t="s">
        <v>329</v>
      </c>
      <c r="F15" s="75" t="s">
        <v>329</v>
      </c>
      <c r="G15" s="75" t="s">
        <v>329</v>
      </c>
      <c r="H15" s="75" t="s">
        <v>329</v>
      </c>
      <c r="I15" s="75" t="s">
        <v>329</v>
      </c>
      <c r="J15" s="75" t="s">
        <v>329</v>
      </c>
    </row>
    <row r="16" spans="1:11" s="15" customFormat="1" ht="37.5">
      <c r="A16" s="72" t="s">
        <v>61</v>
      </c>
      <c r="B16" s="75" t="s">
        <v>337</v>
      </c>
      <c r="C16" s="75" t="s">
        <v>329</v>
      </c>
      <c r="D16" s="75" t="s">
        <v>329</v>
      </c>
      <c r="E16" s="75" t="s">
        <v>329</v>
      </c>
      <c r="F16" s="75" t="s">
        <v>329</v>
      </c>
      <c r="G16" s="75" t="s">
        <v>329</v>
      </c>
      <c r="H16" s="75" t="s">
        <v>329</v>
      </c>
      <c r="I16" s="75" t="s">
        <v>329</v>
      </c>
      <c r="J16" s="75" t="s">
        <v>329</v>
      </c>
    </row>
    <row r="17" spans="1:10" s="15" customFormat="1" ht="37.5">
      <c r="A17" s="73" t="s">
        <v>59</v>
      </c>
      <c r="B17" s="75" t="s">
        <v>338</v>
      </c>
      <c r="C17" s="75" t="s">
        <v>329</v>
      </c>
      <c r="D17" s="75" t="s">
        <v>329</v>
      </c>
      <c r="E17" s="75" t="s">
        <v>329</v>
      </c>
      <c r="F17" s="75" t="s">
        <v>329</v>
      </c>
      <c r="G17" s="75" t="s">
        <v>329</v>
      </c>
      <c r="H17" s="75" t="s">
        <v>329</v>
      </c>
      <c r="I17" s="75" t="s">
        <v>329</v>
      </c>
      <c r="J17" s="75" t="s">
        <v>329</v>
      </c>
    </row>
    <row r="18" spans="1:10" s="15" customFormat="1" ht="37.5">
      <c r="A18" s="73" t="s">
        <v>71</v>
      </c>
      <c r="B18" s="75" t="s">
        <v>339</v>
      </c>
      <c r="C18" s="75" t="s">
        <v>329</v>
      </c>
      <c r="D18" s="75" t="s">
        <v>329</v>
      </c>
      <c r="E18" s="75" t="s">
        <v>329</v>
      </c>
      <c r="F18" s="75" t="s">
        <v>329</v>
      </c>
      <c r="G18" s="75" t="s">
        <v>329</v>
      </c>
      <c r="H18" s="75" t="s">
        <v>329</v>
      </c>
      <c r="I18" s="75" t="s">
        <v>329</v>
      </c>
      <c r="J18" s="75" t="s">
        <v>329</v>
      </c>
    </row>
    <row r="19" spans="1:10" s="15" customFormat="1" ht="56.25">
      <c r="A19" s="73" t="s">
        <v>62</v>
      </c>
      <c r="B19" s="75" t="s">
        <v>340</v>
      </c>
      <c r="C19" s="75" t="s">
        <v>329</v>
      </c>
      <c r="D19" s="75" t="s">
        <v>329</v>
      </c>
      <c r="E19" s="75" t="s">
        <v>329</v>
      </c>
      <c r="F19" s="75" t="s">
        <v>329</v>
      </c>
      <c r="G19" s="75" t="s">
        <v>329</v>
      </c>
      <c r="H19" s="75" t="s">
        <v>329</v>
      </c>
      <c r="I19" s="75" t="s">
        <v>329</v>
      </c>
      <c r="J19" s="75" t="s">
        <v>329</v>
      </c>
    </row>
    <row r="20" spans="1:10" s="15" customFormat="1" ht="56.25">
      <c r="A20" s="73" t="s">
        <v>72</v>
      </c>
      <c r="B20" s="75" t="s">
        <v>341</v>
      </c>
      <c r="C20" s="75" t="s">
        <v>329</v>
      </c>
      <c r="D20" s="75" t="s">
        <v>329</v>
      </c>
      <c r="E20" s="75" t="s">
        <v>329</v>
      </c>
      <c r="F20" s="75" t="s">
        <v>329</v>
      </c>
      <c r="G20" s="75" t="s">
        <v>329</v>
      </c>
      <c r="H20" s="75" t="s">
        <v>329</v>
      </c>
      <c r="I20" s="75" t="s">
        <v>329</v>
      </c>
      <c r="J20" s="75" t="s">
        <v>329</v>
      </c>
    </row>
    <row r="21" spans="1:10" s="15" customFormat="1" ht="37.5">
      <c r="A21" s="72" t="s">
        <v>65</v>
      </c>
      <c r="B21" s="75" t="s">
        <v>342</v>
      </c>
      <c r="C21" s="75" t="s">
        <v>329</v>
      </c>
      <c r="D21" s="75" t="s">
        <v>329</v>
      </c>
      <c r="E21" s="75" t="s">
        <v>329</v>
      </c>
      <c r="F21" s="75" t="s">
        <v>329</v>
      </c>
      <c r="G21" s="75" t="s">
        <v>329</v>
      </c>
      <c r="H21" s="75" t="s">
        <v>329</v>
      </c>
      <c r="I21" s="75" t="s">
        <v>329</v>
      </c>
      <c r="J21" s="75" t="s">
        <v>329</v>
      </c>
    </row>
    <row r="22" spans="1:10" s="15" customFormat="1" ht="37.5">
      <c r="A22" s="78" t="s">
        <v>63</v>
      </c>
      <c r="B22" s="75" t="s">
        <v>343</v>
      </c>
      <c r="C22" s="75" t="s">
        <v>329</v>
      </c>
      <c r="D22" s="75" t="s">
        <v>329</v>
      </c>
      <c r="E22" s="75" t="s">
        <v>329</v>
      </c>
      <c r="F22" s="75" t="s">
        <v>329</v>
      </c>
      <c r="G22" s="75" t="s">
        <v>329</v>
      </c>
      <c r="H22" s="75" t="s">
        <v>329</v>
      </c>
      <c r="I22" s="75" t="s">
        <v>329</v>
      </c>
      <c r="J22" s="75" t="s">
        <v>329</v>
      </c>
    </row>
    <row r="23" spans="1:10" s="15" customFormat="1" ht="37.5">
      <c r="A23" s="79" t="s">
        <v>64</v>
      </c>
      <c r="B23" s="75" t="s">
        <v>344</v>
      </c>
      <c r="C23" s="75" t="s">
        <v>329</v>
      </c>
      <c r="D23" s="75" t="s">
        <v>329</v>
      </c>
      <c r="E23" s="75" t="s">
        <v>329</v>
      </c>
      <c r="F23" s="75" t="s">
        <v>329</v>
      </c>
      <c r="G23" s="75" t="s">
        <v>329</v>
      </c>
      <c r="H23" s="75" t="s">
        <v>329</v>
      </c>
      <c r="I23" s="75" t="s">
        <v>329</v>
      </c>
      <c r="J23" s="75" t="s">
        <v>329</v>
      </c>
    </row>
    <row r="24" spans="1:10" s="76" customFormat="1" ht="37.5">
      <c r="A24" s="73" t="s">
        <v>73</v>
      </c>
      <c r="B24" s="75" t="s">
        <v>345</v>
      </c>
      <c r="C24" s="75" t="s">
        <v>329</v>
      </c>
      <c r="D24" s="75" t="s">
        <v>329</v>
      </c>
      <c r="E24" s="75" t="s">
        <v>329</v>
      </c>
      <c r="F24" s="75" t="s">
        <v>329</v>
      </c>
      <c r="G24" s="75" t="s">
        <v>329</v>
      </c>
      <c r="H24" s="75" t="s">
        <v>329</v>
      </c>
      <c r="I24" s="75" t="s">
        <v>329</v>
      </c>
      <c r="J24" s="75" t="s">
        <v>329</v>
      </c>
    </row>
    <row r="25" spans="1:10" s="15" customFormat="1" ht="37.5">
      <c r="A25" s="80" t="s">
        <v>67</v>
      </c>
      <c r="B25" s="75" t="s">
        <v>346</v>
      </c>
      <c r="C25" s="75" t="s">
        <v>329</v>
      </c>
      <c r="D25" s="75" t="s">
        <v>329</v>
      </c>
      <c r="E25" s="75" t="s">
        <v>329</v>
      </c>
      <c r="F25" s="75" t="s">
        <v>329</v>
      </c>
      <c r="G25" s="75" t="s">
        <v>329</v>
      </c>
      <c r="H25" s="75" t="s">
        <v>329</v>
      </c>
      <c r="I25" s="75" t="s">
        <v>329</v>
      </c>
      <c r="J25" s="75" t="s">
        <v>329</v>
      </c>
    </row>
    <row r="26" spans="1:10" s="15" customFormat="1" ht="96.75" customHeight="1">
      <c r="A26" s="81" t="s">
        <v>291</v>
      </c>
      <c r="B26" s="75" t="s">
        <v>347</v>
      </c>
      <c r="C26" s="75" t="s">
        <v>329</v>
      </c>
      <c r="D26" s="75" t="s">
        <v>329</v>
      </c>
      <c r="E26" s="75" t="s">
        <v>329</v>
      </c>
      <c r="F26" s="75" t="s">
        <v>329</v>
      </c>
      <c r="G26" s="75" t="s">
        <v>329</v>
      </c>
      <c r="H26" s="75" t="s">
        <v>329</v>
      </c>
      <c r="I26" s="75" t="s">
        <v>329</v>
      </c>
      <c r="J26" s="75" t="s">
        <v>329</v>
      </c>
    </row>
    <row r="27" spans="1:10" s="15" customFormat="1" ht="101.25" customHeight="1">
      <c r="A27" s="81" t="s">
        <v>79</v>
      </c>
      <c r="B27" s="75" t="s">
        <v>348</v>
      </c>
      <c r="C27" s="75" t="s">
        <v>329</v>
      </c>
      <c r="D27" s="75" t="s">
        <v>329</v>
      </c>
      <c r="E27" s="75" t="s">
        <v>329</v>
      </c>
      <c r="F27" s="75" t="s">
        <v>329</v>
      </c>
      <c r="G27" s="75" t="s">
        <v>329</v>
      </c>
      <c r="H27" s="75" t="s">
        <v>329</v>
      </c>
      <c r="I27" s="75" t="s">
        <v>329</v>
      </c>
      <c r="J27" s="75" t="s">
        <v>329</v>
      </c>
    </row>
    <row r="28" spans="1:10">
      <c r="B28" s="3"/>
      <c r="C28" s="4"/>
    </row>
    <row r="29" spans="1:10">
      <c r="B29" s="3"/>
      <c r="C29" s="4"/>
    </row>
    <row r="30" spans="1:10">
      <c r="B30" s="5"/>
      <c r="C30" s="6"/>
    </row>
    <row r="31" spans="1:10">
      <c r="B31" s="3"/>
      <c r="C31" s="4"/>
    </row>
    <row r="32" spans="1:10">
      <c r="B32" s="3"/>
      <c r="C32" s="4"/>
    </row>
    <row r="33" spans="2:3">
      <c r="B33" s="5"/>
      <c r="C33" s="6"/>
    </row>
    <row r="34" spans="2:3">
      <c r="B34" s="3"/>
      <c r="C34" s="4"/>
    </row>
    <row r="35" spans="2:3">
      <c r="B35" s="3"/>
      <c r="C35" s="4"/>
    </row>
    <row r="36" spans="2:3">
      <c r="B36" s="3"/>
      <c r="C36" s="4"/>
    </row>
    <row r="37" spans="2:3">
      <c r="B37" s="3"/>
      <c r="C37" s="4"/>
    </row>
    <row r="38" spans="2:3">
      <c r="B38" s="7"/>
      <c r="C38" s="8"/>
    </row>
    <row r="39" spans="2:3">
      <c r="B39" s="7"/>
      <c r="C39" s="8"/>
    </row>
    <row r="40" spans="2:3">
      <c r="B40" s="7"/>
      <c r="C40" s="8"/>
    </row>
  </sheetData>
  <mergeCells count="4">
    <mergeCell ref="C1:J1"/>
    <mergeCell ref="A3:J3"/>
    <mergeCell ref="A5:A6"/>
    <mergeCell ref="B5:B6"/>
  </mergeCells>
  <phoneticPr fontId="3" type="noConversion"/>
  <pageMargins left="1.05" right="0.46" top="0.37" bottom="0.45" header="0.4" footer="0.5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topLeftCell="A29" workbookViewId="0">
      <selection activeCell="C40" sqref="C40"/>
    </sheetView>
  </sheetViews>
  <sheetFormatPr defaultRowHeight="12.75"/>
  <cols>
    <col min="1" max="1" width="8.7109375" style="23" customWidth="1"/>
    <col min="2" max="2" width="24.140625" style="23" customWidth="1"/>
    <col min="3" max="3" width="32.140625" style="24" customWidth="1"/>
    <col min="4" max="4" width="51.140625" style="24" customWidth="1"/>
    <col min="5" max="16384" width="9.140625" style="23"/>
  </cols>
  <sheetData>
    <row r="1" spans="1:4" s="97" customFormat="1" ht="72" customHeight="1">
      <c r="A1" s="23"/>
      <c r="B1" s="23"/>
      <c r="C1" s="314" t="s">
        <v>497</v>
      </c>
      <c r="D1" s="315"/>
    </row>
    <row r="2" spans="1:4" ht="24.75" customHeight="1">
      <c r="A2" s="316" t="s">
        <v>498</v>
      </c>
      <c r="B2" s="316"/>
      <c r="C2" s="316"/>
      <c r="D2" s="316"/>
    </row>
    <row r="3" spans="1:4">
      <c r="A3" s="126"/>
      <c r="B3" s="127"/>
    </row>
    <row r="4" spans="1:4" ht="51">
      <c r="A4" s="128" t="s">
        <v>85</v>
      </c>
      <c r="B4" s="128" t="s">
        <v>83</v>
      </c>
      <c r="C4" s="317" t="s">
        <v>86</v>
      </c>
      <c r="D4" s="318"/>
    </row>
    <row r="5" spans="1:4" ht="12.75" hidden="1" customHeight="1">
      <c r="A5" s="319" t="s">
        <v>349</v>
      </c>
      <c r="B5" s="319"/>
      <c r="C5" s="319"/>
      <c r="D5" s="319"/>
    </row>
    <row r="6" spans="1:4" ht="18" hidden="1" customHeight="1">
      <c r="A6" s="128">
        <v>100</v>
      </c>
      <c r="B6" s="170" t="s">
        <v>287</v>
      </c>
      <c r="C6" s="312" t="s">
        <v>350</v>
      </c>
      <c r="D6" s="313"/>
    </row>
    <row r="7" spans="1:4" ht="39" hidden="1" customHeight="1">
      <c r="A7" s="169" t="s">
        <v>351</v>
      </c>
      <c r="B7" s="170" t="s">
        <v>352</v>
      </c>
      <c r="C7" s="312" t="s">
        <v>367</v>
      </c>
      <c r="D7" s="313"/>
    </row>
    <row r="8" spans="1:4" ht="45.75" hidden="1" customHeight="1">
      <c r="A8" s="169" t="s">
        <v>351</v>
      </c>
      <c r="B8" s="170" t="s">
        <v>368</v>
      </c>
      <c r="C8" s="312" t="s">
        <v>369</v>
      </c>
      <c r="D8" s="313"/>
    </row>
    <row r="9" spans="1:4" ht="38.25" hidden="1" customHeight="1">
      <c r="A9" s="169" t="s">
        <v>351</v>
      </c>
      <c r="B9" s="170" t="s">
        <v>370</v>
      </c>
      <c r="C9" s="312" t="s">
        <v>371</v>
      </c>
      <c r="D9" s="313"/>
    </row>
    <row r="10" spans="1:4" ht="45" hidden="1" customHeight="1">
      <c r="A10" s="169" t="s">
        <v>351</v>
      </c>
      <c r="B10" s="170" t="s">
        <v>372</v>
      </c>
      <c r="C10" s="312" t="s">
        <v>373</v>
      </c>
      <c r="D10" s="313"/>
    </row>
    <row r="11" spans="1:4" ht="12" customHeight="1">
      <c r="A11" s="322" t="s">
        <v>499</v>
      </c>
      <c r="B11" s="323"/>
      <c r="C11" s="323"/>
      <c r="D11" s="324"/>
    </row>
    <row r="12" spans="1:4" ht="40.5" customHeight="1">
      <c r="A12" s="129">
        <v>808</v>
      </c>
      <c r="B12" s="129" t="s">
        <v>301</v>
      </c>
      <c r="C12" s="320" t="s">
        <v>302</v>
      </c>
      <c r="D12" s="321"/>
    </row>
    <row r="13" spans="1:4" ht="27" customHeight="1">
      <c r="A13" s="129">
        <v>808</v>
      </c>
      <c r="B13" s="129" t="s">
        <v>303</v>
      </c>
      <c r="C13" s="320" t="s">
        <v>304</v>
      </c>
      <c r="D13" s="321"/>
    </row>
    <row r="14" spans="1:4" ht="24" customHeight="1">
      <c r="A14" s="129">
        <v>808</v>
      </c>
      <c r="B14" s="130" t="s">
        <v>305</v>
      </c>
      <c r="C14" s="320" t="s">
        <v>306</v>
      </c>
      <c r="D14" s="321"/>
    </row>
    <row r="15" spans="1:4" ht="42" customHeight="1">
      <c r="A15" s="129">
        <v>808</v>
      </c>
      <c r="B15" s="131" t="s">
        <v>307</v>
      </c>
      <c r="C15" s="320" t="s">
        <v>308</v>
      </c>
      <c r="D15" s="321"/>
    </row>
    <row r="16" spans="1:4" ht="42.75" customHeight="1">
      <c r="A16" s="129">
        <v>808</v>
      </c>
      <c r="B16" s="130" t="s">
        <v>309</v>
      </c>
      <c r="C16" s="320" t="s">
        <v>310</v>
      </c>
      <c r="D16" s="321"/>
    </row>
    <row r="17" spans="1:4" ht="30" customHeight="1">
      <c r="A17" s="129">
        <v>808</v>
      </c>
      <c r="B17" s="130" t="s">
        <v>311</v>
      </c>
      <c r="C17" s="320" t="s">
        <v>312</v>
      </c>
      <c r="D17" s="321"/>
    </row>
    <row r="18" spans="1:4" ht="38.25" customHeight="1">
      <c r="A18" s="129">
        <v>808</v>
      </c>
      <c r="B18" s="132" t="s">
        <v>313</v>
      </c>
      <c r="C18" s="320" t="s">
        <v>315</v>
      </c>
      <c r="D18" s="321"/>
    </row>
    <row r="19" spans="1:4" ht="31.5" customHeight="1">
      <c r="A19" s="129">
        <v>808</v>
      </c>
      <c r="B19" s="133" t="s">
        <v>323</v>
      </c>
      <c r="C19" s="320" t="s">
        <v>324</v>
      </c>
      <c r="D19" s="321"/>
    </row>
    <row r="20" spans="1:4" ht="14.25" customHeight="1">
      <c r="A20" s="129">
        <v>808</v>
      </c>
      <c r="B20" s="129" t="s">
        <v>316</v>
      </c>
      <c r="C20" s="320" t="s">
        <v>317</v>
      </c>
      <c r="D20" s="321"/>
    </row>
    <row r="21" spans="1:4" ht="37.5" customHeight="1">
      <c r="A21" s="129">
        <v>808</v>
      </c>
      <c r="B21" s="129" t="s">
        <v>318</v>
      </c>
      <c r="C21" s="320" t="s">
        <v>319</v>
      </c>
      <c r="D21" s="321"/>
    </row>
    <row r="22" spans="1:4" ht="54.75" customHeight="1">
      <c r="A22" s="129">
        <v>808</v>
      </c>
      <c r="B22" s="129" t="s">
        <v>320</v>
      </c>
      <c r="C22" s="320" t="s">
        <v>321</v>
      </c>
      <c r="D22" s="321"/>
    </row>
    <row r="23" spans="1:4" ht="42.75" customHeight="1">
      <c r="A23" s="129">
        <v>808</v>
      </c>
      <c r="B23" s="129" t="s">
        <v>322</v>
      </c>
      <c r="C23" s="320" t="s">
        <v>327</v>
      </c>
      <c r="D23" s="321"/>
    </row>
    <row r="24" spans="1:4" ht="52.5" customHeight="1">
      <c r="A24" s="129">
        <v>808</v>
      </c>
      <c r="B24" s="129" t="s">
        <v>328</v>
      </c>
      <c r="C24" s="320" t="s">
        <v>374</v>
      </c>
      <c r="D24" s="321"/>
    </row>
    <row r="25" spans="1:4" ht="34.5" customHeight="1">
      <c r="A25" s="129">
        <v>808</v>
      </c>
      <c r="B25" s="133" t="s">
        <v>375</v>
      </c>
      <c r="C25" s="320" t="s">
        <v>376</v>
      </c>
      <c r="D25" s="321"/>
    </row>
    <row r="26" spans="1:4" ht="32.25" customHeight="1">
      <c r="A26" s="129">
        <v>808</v>
      </c>
      <c r="B26" s="133" t="s">
        <v>377</v>
      </c>
      <c r="C26" s="320" t="s">
        <v>378</v>
      </c>
      <c r="D26" s="321"/>
    </row>
    <row r="27" spans="1:4" ht="19.5" customHeight="1">
      <c r="A27" s="129">
        <v>808</v>
      </c>
      <c r="B27" s="129" t="s">
        <v>379</v>
      </c>
      <c r="C27" s="320" t="s">
        <v>380</v>
      </c>
      <c r="D27" s="321"/>
    </row>
    <row r="28" spans="1:4" ht="24" customHeight="1">
      <c r="A28" s="129">
        <v>808</v>
      </c>
      <c r="B28" s="129" t="s">
        <v>381</v>
      </c>
      <c r="C28" s="320" t="s">
        <v>382</v>
      </c>
      <c r="D28" s="321"/>
    </row>
    <row r="29" spans="1:4" ht="31.5" customHeight="1">
      <c r="A29" s="129">
        <v>808</v>
      </c>
      <c r="B29" s="134" t="s">
        <v>383</v>
      </c>
      <c r="C29" s="320" t="s">
        <v>396</v>
      </c>
      <c r="D29" s="321"/>
    </row>
    <row r="30" spans="1:4" ht="24" customHeight="1">
      <c r="A30" s="129">
        <v>808</v>
      </c>
      <c r="B30" s="202" t="s">
        <v>397</v>
      </c>
      <c r="C30" s="320" t="s">
        <v>398</v>
      </c>
      <c r="D30" s="321"/>
    </row>
    <row r="31" spans="1:4" s="215" customFormat="1" ht="18" customHeight="1">
      <c r="A31" s="129">
        <v>808</v>
      </c>
      <c r="B31" s="129" t="s">
        <v>399</v>
      </c>
      <c r="C31" s="320" t="s">
        <v>400</v>
      </c>
      <c r="D31" s="321"/>
    </row>
    <row r="32" spans="1:4" s="215" customFormat="1" ht="18" customHeight="1">
      <c r="A32" s="129">
        <v>808</v>
      </c>
      <c r="B32" s="129" t="s">
        <v>401</v>
      </c>
      <c r="C32" s="320" t="s">
        <v>402</v>
      </c>
      <c r="D32" s="321"/>
    </row>
    <row r="33" spans="1:4" ht="17.25" customHeight="1">
      <c r="A33" s="129">
        <v>808</v>
      </c>
      <c r="B33" s="135" t="s">
        <v>403</v>
      </c>
      <c r="C33" s="320" t="s">
        <v>404</v>
      </c>
      <c r="D33" s="321"/>
    </row>
    <row r="34" spans="1:4" ht="17.25" customHeight="1">
      <c r="A34" s="129">
        <v>808</v>
      </c>
      <c r="B34" s="135" t="s">
        <v>405</v>
      </c>
      <c r="C34" s="320" t="s">
        <v>406</v>
      </c>
      <c r="D34" s="321"/>
    </row>
    <row r="35" spans="1:4" ht="17.25" customHeight="1">
      <c r="A35" s="129">
        <v>808</v>
      </c>
      <c r="B35" s="135" t="s">
        <v>407</v>
      </c>
      <c r="C35" s="320" t="s">
        <v>408</v>
      </c>
      <c r="D35" s="321"/>
    </row>
    <row r="36" spans="1:4" ht="24" customHeight="1">
      <c r="A36" s="129">
        <v>808</v>
      </c>
      <c r="B36" s="135" t="s">
        <v>409</v>
      </c>
      <c r="C36" s="320" t="s">
        <v>410</v>
      </c>
      <c r="D36" s="321"/>
    </row>
    <row r="37" spans="1:4" ht="18.75" customHeight="1">
      <c r="A37" s="129">
        <v>808</v>
      </c>
      <c r="B37" s="135" t="s">
        <v>411</v>
      </c>
      <c r="C37" s="320" t="s">
        <v>412</v>
      </c>
      <c r="D37" s="321"/>
    </row>
    <row r="38" spans="1:4" ht="18" customHeight="1">
      <c r="A38" s="129">
        <v>808</v>
      </c>
      <c r="B38" s="135" t="s">
        <v>413</v>
      </c>
      <c r="C38" s="320" t="s">
        <v>414</v>
      </c>
      <c r="D38" s="321"/>
    </row>
    <row r="39" spans="1:4" ht="52.5" customHeight="1">
      <c r="A39" s="129">
        <v>808</v>
      </c>
      <c r="B39" s="135" t="s">
        <v>325</v>
      </c>
      <c r="C39" s="320" t="s">
        <v>326</v>
      </c>
      <c r="D39" s="321"/>
    </row>
    <row r="40" spans="1:4" ht="44.25" customHeight="1"/>
  </sheetData>
  <mergeCells count="38">
    <mergeCell ref="C28:D28"/>
    <mergeCell ref="C25:D25"/>
    <mergeCell ref="C36:D36"/>
    <mergeCell ref="C38:D38"/>
    <mergeCell ref="C37:D37"/>
    <mergeCell ref="C31:D31"/>
    <mergeCell ref="C26:D26"/>
    <mergeCell ref="C27:D27"/>
    <mergeCell ref="C39:D39"/>
    <mergeCell ref="C34:D34"/>
    <mergeCell ref="C35:D35"/>
    <mergeCell ref="C29:D29"/>
    <mergeCell ref="C32:D32"/>
    <mergeCell ref="C33:D33"/>
    <mergeCell ref="C30:D30"/>
    <mergeCell ref="C21:D21"/>
    <mergeCell ref="C20:D20"/>
    <mergeCell ref="C24:D24"/>
    <mergeCell ref="C9:D9"/>
    <mergeCell ref="C10:D10"/>
    <mergeCell ref="C15:D15"/>
    <mergeCell ref="A11:D11"/>
    <mergeCell ref="C13:D13"/>
    <mergeCell ref="C22:D22"/>
    <mergeCell ref="C23:D23"/>
    <mergeCell ref="C8:D8"/>
    <mergeCell ref="C14:D14"/>
    <mergeCell ref="C17:D17"/>
    <mergeCell ref="C19:D19"/>
    <mergeCell ref="C18:D18"/>
    <mergeCell ref="C16:D16"/>
    <mergeCell ref="C12:D12"/>
    <mergeCell ref="C7:D7"/>
    <mergeCell ref="C1:D1"/>
    <mergeCell ref="A2:D2"/>
    <mergeCell ref="C4:D4"/>
    <mergeCell ref="C6:D6"/>
    <mergeCell ref="A5:D5"/>
  </mergeCells>
  <phoneticPr fontId="3" type="noConversion"/>
  <pageMargins left="0.75" right="0.38" top="1" bottom="1" header="0.5" footer="0.5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"/>
  <sheetViews>
    <sheetView workbookViewId="0">
      <selection activeCell="C14" sqref="C14"/>
    </sheetView>
  </sheetViews>
  <sheetFormatPr defaultRowHeight="12.75"/>
  <cols>
    <col min="1" max="1" width="14.5703125" customWidth="1"/>
    <col min="2" max="2" width="35.28515625" customWidth="1"/>
    <col min="3" max="3" width="81.140625" customWidth="1"/>
  </cols>
  <sheetData>
    <row r="1" spans="1:10" ht="99" customHeight="1">
      <c r="A1" s="15"/>
      <c r="B1" s="15"/>
      <c r="C1" s="125" t="s">
        <v>500</v>
      </c>
      <c r="D1" s="16"/>
      <c r="E1" s="16"/>
      <c r="F1" s="16"/>
      <c r="G1" s="16"/>
      <c r="H1" s="16"/>
      <c r="I1" s="16"/>
      <c r="J1" s="16"/>
    </row>
    <row r="2" spans="1:10" ht="12.75" customHeight="1">
      <c r="A2" s="15"/>
      <c r="B2" s="15"/>
      <c r="C2" s="15"/>
    </row>
    <row r="3" spans="1:10" ht="66" customHeight="1" thickBot="1">
      <c r="A3" s="325" t="s">
        <v>501</v>
      </c>
      <c r="B3" s="325"/>
      <c r="C3" s="325"/>
    </row>
    <row r="4" spans="1:10" s="22" customFormat="1" ht="64.5" customHeight="1">
      <c r="A4" s="19" t="s">
        <v>80</v>
      </c>
      <c r="B4" s="20" t="s">
        <v>81</v>
      </c>
      <c r="C4" s="21" t="s">
        <v>82</v>
      </c>
    </row>
    <row r="5" spans="1:10" ht="26.25" customHeight="1">
      <c r="A5" s="129">
        <v>808</v>
      </c>
      <c r="B5" s="129" t="s">
        <v>417</v>
      </c>
      <c r="C5" s="203" t="s">
        <v>418</v>
      </c>
    </row>
    <row r="6" spans="1:10" ht="26.25" customHeight="1">
      <c r="A6" s="129">
        <v>808</v>
      </c>
      <c r="B6" s="129" t="s">
        <v>419</v>
      </c>
      <c r="C6" s="203" t="s">
        <v>420</v>
      </c>
    </row>
    <row r="7" spans="1:10" ht="26.25" customHeight="1">
      <c r="A7" s="129">
        <v>808</v>
      </c>
      <c r="B7" s="129" t="s">
        <v>421</v>
      </c>
      <c r="C7" s="203" t="s">
        <v>422</v>
      </c>
    </row>
    <row r="8" spans="1:10" ht="25.5" customHeight="1">
      <c r="A8" s="129">
        <v>808</v>
      </c>
      <c r="B8" s="129" t="s">
        <v>423</v>
      </c>
      <c r="C8" s="203" t="s">
        <v>424</v>
      </c>
    </row>
    <row r="9" spans="1:10" ht="24" customHeight="1">
      <c r="A9" s="129">
        <v>808</v>
      </c>
      <c r="B9" s="129" t="s">
        <v>425</v>
      </c>
      <c r="C9" s="203" t="s">
        <v>426</v>
      </c>
    </row>
    <row r="10" spans="1:10" ht="27" customHeight="1">
      <c r="A10" s="129">
        <v>808</v>
      </c>
      <c r="B10" s="129" t="s">
        <v>427</v>
      </c>
      <c r="C10" s="203" t="s">
        <v>428</v>
      </c>
    </row>
    <row r="11" spans="1:10" ht="49.5" customHeight="1">
      <c r="A11" s="129">
        <v>808</v>
      </c>
      <c r="B11" s="129" t="s">
        <v>429</v>
      </c>
      <c r="C11" s="138" t="s">
        <v>430</v>
      </c>
    </row>
    <row r="12" spans="1:10" ht="28.5" customHeight="1">
      <c r="A12" s="129">
        <v>808</v>
      </c>
      <c r="B12" s="129" t="s">
        <v>431</v>
      </c>
      <c r="C12" s="137" t="s">
        <v>434</v>
      </c>
    </row>
    <row r="13" spans="1:10" ht="24" customHeight="1">
      <c r="A13" s="129">
        <v>808</v>
      </c>
      <c r="B13" s="129" t="s">
        <v>435</v>
      </c>
      <c r="C13" s="137" t="s">
        <v>436</v>
      </c>
    </row>
    <row r="14" spans="1:10" ht="24" customHeight="1">
      <c r="A14" s="129">
        <v>808</v>
      </c>
      <c r="B14" s="129" t="s">
        <v>447</v>
      </c>
      <c r="C14" s="137" t="s">
        <v>448</v>
      </c>
    </row>
    <row r="15" spans="1:10" ht="12.75" customHeight="1" thickBot="1">
      <c r="A15" s="17"/>
      <c r="B15" s="18"/>
      <c r="C15" s="136"/>
    </row>
  </sheetData>
  <mergeCells count="1">
    <mergeCell ref="A3:C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2"/>
  <sheetViews>
    <sheetView tabSelected="1" view="pageBreakPreview" topLeftCell="A22" zoomScaleSheetLayoutView="100" workbookViewId="0">
      <selection activeCell="C55" sqref="C55"/>
    </sheetView>
  </sheetViews>
  <sheetFormatPr defaultRowHeight="12.75"/>
  <cols>
    <col min="1" max="1" width="10.5703125" customWidth="1"/>
    <col min="2" max="2" width="35.85546875" style="34" customWidth="1"/>
    <col min="3" max="3" width="98.28515625" style="35" customWidth="1"/>
    <col min="4" max="4" width="17.85546875" style="35" customWidth="1"/>
    <col min="5" max="5" width="19.5703125" style="34" customWidth="1"/>
  </cols>
  <sheetData>
    <row r="1" spans="1:5" s="23" customFormat="1" ht="114" customHeight="1">
      <c r="B1" s="26"/>
      <c r="C1" s="27"/>
      <c r="D1" s="326" t="s">
        <v>502</v>
      </c>
      <c r="E1" s="327"/>
    </row>
    <row r="2" spans="1:5" s="97" customFormat="1" ht="29.25" customHeight="1">
      <c r="A2" s="328" t="s">
        <v>503</v>
      </c>
      <c r="B2" s="329"/>
      <c r="C2" s="329"/>
      <c r="D2" s="329"/>
      <c r="E2" s="329"/>
    </row>
    <row r="3" spans="1:5" s="23" customFormat="1" ht="15.75">
      <c r="A3" s="28"/>
      <c r="B3" s="29"/>
      <c r="C3" s="30"/>
      <c r="D3" s="30"/>
      <c r="E3" s="31" t="s">
        <v>281</v>
      </c>
    </row>
    <row r="4" spans="1:5" s="97" customFormat="1" ht="93.75">
      <c r="A4" s="59" t="s">
        <v>449</v>
      </c>
      <c r="B4" s="59" t="s">
        <v>88</v>
      </c>
      <c r="C4" s="59" t="s">
        <v>84</v>
      </c>
      <c r="D4" s="59" t="s">
        <v>89</v>
      </c>
      <c r="E4" s="59" t="s">
        <v>90</v>
      </c>
    </row>
    <row r="5" spans="1:5" s="33" customFormat="1" ht="15.75">
      <c r="A5" s="58">
        <v>1</v>
      </c>
      <c r="B5" s="58">
        <v>2</v>
      </c>
      <c r="C5" s="32">
        <v>3</v>
      </c>
      <c r="D5" s="58">
        <v>4</v>
      </c>
      <c r="E5" s="58">
        <v>5</v>
      </c>
    </row>
    <row r="6" spans="1:5" s="97" customFormat="1" ht="18.75">
      <c r="A6" s="148" t="s">
        <v>478</v>
      </c>
      <c r="B6" s="59" t="s">
        <v>91</v>
      </c>
      <c r="C6" s="149" t="s">
        <v>92</v>
      </c>
      <c r="D6" s="254">
        <f>D7+D31</f>
        <v>0</v>
      </c>
      <c r="E6" s="254">
        <f>E7+E31</f>
        <v>434.4</v>
      </c>
    </row>
    <row r="7" spans="1:5" s="97" customFormat="1" ht="18.75">
      <c r="A7" s="150"/>
      <c r="B7" s="59"/>
      <c r="C7" s="151" t="s">
        <v>450</v>
      </c>
      <c r="D7" s="254">
        <f>D8+D17+D22+D27+D29+D12</f>
        <v>0</v>
      </c>
      <c r="E7" s="254">
        <f>E8+E17+E22+E27+E29+E12</f>
        <v>419.4</v>
      </c>
    </row>
    <row r="8" spans="1:5" s="97" customFormat="1" ht="18.75">
      <c r="A8" s="59">
        <v>182</v>
      </c>
      <c r="B8" s="59" t="s">
        <v>451</v>
      </c>
      <c r="C8" s="149" t="s">
        <v>452</v>
      </c>
      <c r="D8" s="254">
        <f>D9</f>
        <v>0</v>
      </c>
      <c r="E8" s="254">
        <f>E9</f>
        <v>40</v>
      </c>
    </row>
    <row r="9" spans="1:5" s="97" customFormat="1" ht="75">
      <c r="A9" s="98">
        <v>182</v>
      </c>
      <c r="B9" s="98" t="s">
        <v>93</v>
      </c>
      <c r="C9" s="162" t="s">
        <v>74</v>
      </c>
      <c r="D9" s="238">
        <f>D10</f>
        <v>0</v>
      </c>
      <c r="E9" s="238">
        <f>E10</f>
        <v>40</v>
      </c>
    </row>
    <row r="10" spans="1:5" s="97" customFormat="1" ht="18.75">
      <c r="A10" s="98">
        <v>182</v>
      </c>
      <c r="B10" s="98" t="s">
        <v>458</v>
      </c>
      <c r="C10" s="151" t="s">
        <v>94</v>
      </c>
      <c r="D10" s="211">
        <v>0</v>
      </c>
      <c r="E10" s="238">
        <v>40</v>
      </c>
    </row>
    <row r="11" spans="1:5" s="99" customFormat="1" ht="37.5" hidden="1">
      <c r="A11" s="66">
        <v>100</v>
      </c>
      <c r="B11" s="59" t="s">
        <v>453</v>
      </c>
      <c r="C11" s="152" t="s">
        <v>454</v>
      </c>
      <c r="D11" s="255">
        <f>D12</f>
        <v>0</v>
      </c>
      <c r="E11" s="255">
        <f>E12</f>
        <v>0</v>
      </c>
    </row>
    <row r="12" spans="1:5" s="97" customFormat="1" ht="39" hidden="1" customHeight="1">
      <c r="A12" s="153">
        <v>100</v>
      </c>
      <c r="B12" s="98" t="s">
        <v>287</v>
      </c>
      <c r="C12" s="154" t="s">
        <v>95</v>
      </c>
      <c r="D12" s="211">
        <v>0</v>
      </c>
      <c r="E12" s="211">
        <v>0</v>
      </c>
    </row>
    <row r="13" spans="1:5" s="99" customFormat="1" ht="75" hidden="1">
      <c r="A13" s="153" t="s">
        <v>455</v>
      </c>
      <c r="B13" s="98" t="s">
        <v>456</v>
      </c>
      <c r="C13" s="155" t="s">
        <v>464</v>
      </c>
      <c r="D13" s="254"/>
      <c r="E13" s="254"/>
    </row>
    <row r="14" spans="1:5" s="99" customFormat="1" ht="93.75" hidden="1">
      <c r="A14" s="153" t="s">
        <v>455</v>
      </c>
      <c r="B14" s="98" t="s">
        <v>465</v>
      </c>
      <c r="C14" s="156" t="s">
        <v>466</v>
      </c>
      <c r="D14" s="254"/>
      <c r="E14" s="254"/>
    </row>
    <row r="15" spans="1:5" s="97" customFormat="1" ht="75" hidden="1">
      <c r="A15" s="153" t="s">
        <v>455</v>
      </c>
      <c r="B15" s="98" t="s">
        <v>467</v>
      </c>
      <c r="C15" s="156" t="s">
        <v>468</v>
      </c>
      <c r="D15" s="254"/>
      <c r="E15" s="254"/>
    </row>
    <row r="16" spans="1:5" s="99" customFormat="1" ht="75" hidden="1">
      <c r="A16" s="153" t="s">
        <v>455</v>
      </c>
      <c r="B16" s="98" t="s">
        <v>469</v>
      </c>
      <c r="C16" s="156" t="s">
        <v>470</v>
      </c>
      <c r="D16" s="254"/>
      <c r="E16" s="254"/>
    </row>
    <row r="17" spans="1:6" s="99" customFormat="1" ht="18.75">
      <c r="A17" s="59">
        <v>182</v>
      </c>
      <c r="B17" s="59" t="s">
        <v>96</v>
      </c>
      <c r="C17" s="149" t="s">
        <v>97</v>
      </c>
      <c r="D17" s="254">
        <f>D18+D20</f>
        <v>0</v>
      </c>
      <c r="E17" s="254">
        <f>E18+E20</f>
        <v>100.2</v>
      </c>
    </row>
    <row r="18" spans="1:6" s="97" customFormat="1" ht="18.75">
      <c r="A18" s="98">
        <v>182</v>
      </c>
      <c r="B18" s="98" t="s">
        <v>471</v>
      </c>
      <c r="C18" s="151" t="s">
        <v>472</v>
      </c>
      <c r="D18" s="211">
        <f>D19</f>
        <v>0</v>
      </c>
      <c r="E18" s="211">
        <f>E19</f>
        <v>30.2</v>
      </c>
    </row>
    <row r="19" spans="1:6" s="99" customFormat="1" ht="18.75">
      <c r="A19" s="98">
        <v>182</v>
      </c>
      <c r="B19" s="98" t="s">
        <v>473</v>
      </c>
      <c r="C19" s="151" t="s">
        <v>472</v>
      </c>
      <c r="D19" s="211">
        <v>0</v>
      </c>
      <c r="E19" s="238">
        <v>30.2</v>
      </c>
    </row>
    <row r="20" spans="1:6" s="99" customFormat="1" ht="18.75">
      <c r="A20" s="98">
        <v>182</v>
      </c>
      <c r="B20" s="98" t="s">
        <v>98</v>
      </c>
      <c r="C20" s="151" t="s">
        <v>99</v>
      </c>
      <c r="D20" s="211">
        <f>D21</f>
        <v>0</v>
      </c>
      <c r="E20" s="211">
        <f>E21</f>
        <v>70</v>
      </c>
    </row>
    <row r="21" spans="1:6" s="99" customFormat="1" ht="18.75">
      <c r="A21" s="98">
        <v>182</v>
      </c>
      <c r="B21" s="98" t="s">
        <v>474</v>
      </c>
      <c r="C21" s="151" t="s">
        <v>99</v>
      </c>
      <c r="D21" s="211">
        <v>0</v>
      </c>
      <c r="E21" s="238">
        <v>70</v>
      </c>
    </row>
    <row r="22" spans="1:6" s="99" customFormat="1" ht="18.75">
      <c r="A22" s="59">
        <v>182</v>
      </c>
      <c r="B22" s="59" t="s">
        <v>100</v>
      </c>
      <c r="C22" s="149" t="s">
        <v>101</v>
      </c>
      <c r="D22" s="254">
        <f>SUM(D23:D24)</f>
        <v>0</v>
      </c>
      <c r="E22" s="255">
        <f>SUM(E23:E24)</f>
        <v>263.2</v>
      </c>
    </row>
    <row r="23" spans="1:6" s="99" customFormat="1" ht="37.5">
      <c r="A23" s="98">
        <v>182</v>
      </c>
      <c r="B23" s="98" t="s">
        <v>475</v>
      </c>
      <c r="C23" s="151" t="s">
        <v>476</v>
      </c>
      <c r="D23" s="211">
        <v>0</v>
      </c>
      <c r="E23" s="238">
        <v>37.200000000000003</v>
      </c>
    </row>
    <row r="24" spans="1:6" s="99" customFormat="1" ht="18.75">
      <c r="A24" s="98">
        <v>182</v>
      </c>
      <c r="B24" s="98" t="s">
        <v>286</v>
      </c>
      <c r="C24" s="151" t="s">
        <v>477</v>
      </c>
      <c r="D24" s="211">
        <f>D25+D26</f>
        <v>0</v>
      </c>
      <c r="E24" s="211">
        <f>E25+E26</f>
        <v>226</v>
      </c>
    </row>
    <row r="25" spans="1:6" s="100" customFormat="1" ht="45" customHeight="1">
      <c r="A25" s="98">
        <v>182</v>
      </c>
      <c r="B25" s="98" t="s">
        <v>200</v>
      </c>
      <c r="C25" s="151" t="s">
        <v>199</v>
      </c>
      <c r="D25" s="211">
        <v>0</v>
      </c>
      <c r="E25" s="238">
        <v>26</v>
      </c>
    </row>
    <row r="26" spans="1:6" s="101" customFormat="1" ht="39.75" customHeight="1">
      <c r="A26" s="98">
        <v>182</v>
      </c>
      <c r="B26" s="98" t="s">
        <v>201</v>
      </c>
      <c r="C26" s="151" t="s">
        <v>202</v>
      </c>
      <c r="D26" s="211">
        <v>0</v>
      </c>
      <c r="E26" s="238">
        <v>200</v>
      </c>
    </row>
    <row r="27" spans="1:6" s="101" customFormat="1" ht="18.75">
      <c r="A27" s="148" t="s">
        <v>478</v>
      </c>
      <c r="B27" s="59" t="s">
        <v>102</v>
      </c>
      <c r="C27" s="149" t="s">
        <v>103</v>
      </c>
      <c r="D27" s="254">
        <f>D28</f>
        <v>0</v>
      </c>
      <c r="E27" s="255">
        <f>E28</f>
        <v>16</v>
      </c>
      <c r="F27" s="102"/>
    </row>
    <row r="28" spans="1:6" s="101" customFormat="1" ht="69" customHeight="1">
      <c r="A28" s="148" t="s">
        <v>504</v>
      </c>
      <c r="B28" s="98" t="s">
        <v>301</v>
      </c>
      <c r="C28" s="151" t="s">
        <v>302</v>
      </c>
      <c r="D28" s="211">
        <v>0</v>
      </c>
      <c r="E28" s="238">
        <v>16</v>
      </c>
      <c r="F28" s="102"/>
    </row>
    <row r="29" spans="1:6" s="101" customFormat="1" ht="38.25" hidden="1" customHeight="1">
      <c r="A29" s="148" t="s">
        <v>478</v>
      </c>
      <c r="B29" s="59" t="s">
        <v>104</v>
      </c>
      <c r="C29" s="149" t="s">
        <v>105</v>
      </c>
      <c r="D29" s="254">
        <f>D30</f>
        <v>0</v>
      </c>
      <c r="E29" s="255">
        <f>E30</f>
        <v>0</v>
      </c>
      <c r="F29" s="102"/>
    </row>
    <row r="30" spans="1:6" s="101" customFormat="1" ht="37.5" hidden="1">
      <c r="A30" s="148" t="s">
        <v>479</v>
      </c>
      <c r="B30" s="98" t="s">
        <v>480</v>
      </c>
      <c r="C30" s="151" t="s">
        <v>481</v>
      </c>
      <c r="D30" s="254"/>
      <c r="E30" s="238">
        <v>0</v>
      </c>
      <c r="F30" s="102"/>
    </row>
    <row r="31" spans="1:6" s="101" customFormat="1" ht="18" customHeight="1">
      <c r="A31" s="148"/>
      <c r="B31" s="98"/>
      <c r="C31" s="151" t="s">
        <v>106</v>
      </c>
      <c r="D31" s="254">
        <f>D32+D39+D41+D49+D52</f>
        <v>0</v>
      </c>
      <c r="E31" s="254">
        <f>E32+E39+E41+E49+E52</f>
        <v>15</v>
      </c>
      <c r="F31" s="102"/>
    </row>
    <row r="32" spans="1:6" s="97" customFormat="1" ht="43.5" hidden="1" customHeight="1">
      <c r="A32" s="148" t="s">
        <v>478</v>
      </c>
      <c r="B32" s="59" t="s">
        <v>107</v>
      </c>
      <c r="C32" s="149" t="s">
        <v>108</v>
      </c>
      <c r="D32" s="255">
        <f>SUM(D33:D38)</f>
        <v>0</v>
      </c>
      <c r="E32" s="255">
        <f>SUM(E33:E38)</f>
        <v>0</v>
      </c>
    </row>
    <row r="33" spans="1:5" s="97" customFormat="1" ht="37.5" hidden="1">
      <c r="A33" s="148" t="s">
        <v>479</v>
      </c>
      <c r="B33" s="147" t="s">
        <v>305</v>
      </c>
      <c r="C33" s="157" t="s">
        <v>306</v>
      </c>
      <c r="D33" s="211"/>
      <c r="E33" s="238">
        <v>0</v>
      </c>
    </row>
    <row r="34" spans="1:5" s="97" customFormat="1" ht="0.75" customHeight="1">
      <c r="A34" s="98">
        <v>800</v>
      </c>
      <c r="B34" s="98" t="s">
        <v>415</v>
      </c>
      <c r="C34" s="158" t="s">
        <v>482</v>
      </c>
      <c r="D34" s="256">
        <v>0</v>
      </c>
      <c r="E34" s="257">
        <v>0</v>
      </c>
    </row>
    <row r="35" spans="1:5" s="61" customFormat="1" ht="27" hidden="1" customHeight="1">
      <c r="A35" s="123">
        <v>800</v>
      </c>
      <c r="B35" s="123" t="s">
        <v>483</v>
      </c>
      <c r="C35" s="158" t="s">
        <v>527</v>
      </c>
      <c r="D35" s="211"/>
      <c r="E35" s="238">
        <v>0</v>
      </c>
    </row>
    <row r="36" spans="1:5" s="61" customFormat="1" ht="24.75" hidden="1" customHeight="1">
      <c r="A36" s="148" t="s">
        <v>479</v>
      </c>
      <c r="B36" s="98" t="s">
        <v>309</v>
      </c>
      <c r="C36" s="159" t="s">
        <v>528</v>
      </c>
      <c r="D36" s="211"/>
      <c r="E36" s="238">
        <v>0</v>
      </c>
    </row>
    <row r="37" spans="1:5" s="61" customFormat="1" ht="34.5" hidden="1" customHeight="1">
      <c r="A37" s="148" t="s">
        <v>479</v>
      </c>
      <c r="B37" s="98" t="s">
        <v>311</v>
      </c>
      <c r="C37" s="158" t="s">
        <v>529</v>
      </c>
      <c r="D37" s="211"/>
      <c r="E37" s="238">
        <v>0</v>
      </c>
    </row>
    <row r="38" spans="1:5" ht="54" hidden="1" customHeight="1">
      <c r="A38" s="148" t="s">
        <v>479</v>
      </c>
      <c r="B38" s="98" t="s">
        <v>313</v>
      </c>
      <c r="C38" s="158" t="s">
        <v>530</v>
      </c>
      <c r="D38" s="211"/>
      <c r="E38" s="238">
        <v>0</v>
      </c>
    </row>
    <row r="39" spans="1:5" ht="31.5" customHeight="1">
      <c r="A39" s="148" t="s">
        <v>478</v>
      </c>
      <c r="B39" s="59" t="s">
        <v>109</v>
      </c>
      <c r="C39" s="160" t="s">
        <v>110</v>
      </c>
      <c r="D39" s="254">
        <f>D40</f>
        <v>0</v>
      </c>
      <c r="E39" s="255">
        <f>E40</f>
        <v>15</v>
      </c>
    </row>
    <row r="40" spans="1:5" ht="38.25" customHeight="1">
      <c r="A40" s="148" t="s">
        <v>504</v>
      </c>
      <c r="B40" s="98" t="s">
        <v>531</v>
      </c>
      <c r="C40" s="151" t="s">
        <v>532</v>
      </c>
      <c r="D40" s="255">
        <v>0</v>
      </c>
      <c r="E40" s="255">
        <v>15</v>
      </c>
    </row>
    <row r="41" spans="1:5" ht="24" hidden="1" customHeight="1">
      <c r="A41" s="146">
        <v>800</v>
      </c>
      <c r="B41" s="59" t="s">
        <v>111</v>
      </c>
      <c r="C41" s="149" t="s">
        <v>112</v>
      </c>
      <c r="D41" s="254">
        <f>SUM(D42:D48)</f>
        <v>0</v>
      </c>
      <c r="E41" s="255">
        <f>SUM(E42:E48)</f>
        <v>0</v>
      </c>
    </row>
    <row r="42" spans="1:5" ht="26.25" hidden="1" customHeight="1">
      <c r="A42" s="123">
        <v>800</v>
      </c>
      <c r="B42" s="98" t="s">
        <v>316</v>
      </c>
      <c r="C42" s="151" t="s">
        <v>533</v>
      </c>
      <c r="D42" s="211"/>
      <c r="E42" s="238">
        <v>0</v>
      </c>
    </row>
    <row r="43" spans="1:5" ht="75" hidden="1">
      <c r="A43" s="123">
        <v>800</v>
      </c>
      <c r="B43" s="98" t="s">
        <v>534</v>
      </c>
      <c r="C43" s="151" t="s">
        <v>535</v>
      </c>
      <c r="D43" s="211"/>
      <c r="E43" s="238">
        <v>0</v>
      </c>
    </row>
    <row r="44" spans="1:5" ht="75" hidden="1">
      <c r="A44" s="123">
        <v>800</v>
      </c>
      <c r="B44" s="98" t="s">
        <v>536</v>
      </c>
      <c r="C44" s="151" t="s">
        <v>537</v>
      </c>
      <c r="D44" s="211"/>
      <c r="E44" s="238">
        <v>0</v>
      </c>
    </row>
    <row r="45" spans="1:5" ht="56.25" hidden="1">
      <c r="A45" s="123">
        <v>800</v>
      </c>
      <c r="B45" s="98" t="s">
        <v>375</v>
      </c>
      <c r="C45" s="151" t="s">
        <v>376</v>
      </c>
      <c r="D45" s="211"/>
      <c r="E45" s="238">
        <v>0</v>
      </c>
    </row>
    <row r="46" spans="1:5" ht="45" hidden="1" customHeight="1">
      <c r="A46" s="123">
        <v>800</v>
      </c>
      <c r="B46" s="161" t="s">
        <v>544</v>
      </c>
      <c r="C46" s="162" t="s">
        <v>545</v>
      </c>
      <c r="D46" s="211">
        <v>0</v>
      </c>
      <c r="E46" s="238">
        <v>0</v>
      </c>
    </row>
    <row r="47" spans="1:5" ht="37.5" hidden="1">
      <c r="A47" s="123">
        <v>800</v>
      </c>
      <c r="B47" s="98" t="s">
        <v>538</v>
      </c>
      <c r="C47" s="151" t="s">
        <v>416</v>
      </c>
      <c r="D47" s="211"/>
      <c r="E47" s="238">
        <v>0</v>
      </c>
    </row>
    <row r="48" spans="1:5" ht="56.25" hidden="1">
      <c r="A48" s="123">
        <v>800</v>
      </c>
      <c r="B48" s="107" t="s">
        <v>539</v>
      </c>
      <c r="C48" s="151" t="s">
        <v>540</v>
      </c>
      <c r="D48" s="211"/>
      <c r="E48" s="238">
        <v>0</v>
      </c>
    </row>
    <row r="49" spans="1:5" ht="18.75" hidden="1">
      <c r="A49" s="148" t="s">
        <v>478</v>
      </c>
      <c r="B49" s="59" t="s">
        <v>113</v>
      </c>
      <c r="C49" s="149" t="s">
        <v>114</v>
      </c>
      <c r="D49" s="211">
        <v>0</v>
      </c>
      <c r="E49" s="238">
        <v>0</v>
      </c>
    </row>
    <row r="50" spans="1:5" ht="0.75" hidden="1" customHeight="1">
      <c r="A50" s="148" t="s">
        <v>479</v>
      </c>
      <c r="B50" s="98" t="s">
        <v>381</v>
      </c>
      <c r="C50" s="151" t="s">
        <v>541</v>
      </c>
      <c r="D50" s="211"/>
      <c r="E50" s="238">
        <v>0</v>
      </c>
    </row>
    <row r="51" spans="1:5" ht="18.75" hidden="1">
      <c r="A51" s="148" t="s">
        <v>478</v>
      </c>
      <c r="B51" s="59" t="s">
        <v>115</v>
      </c>
      <c r="C51" s="149" t="s">
        <v>116</v>
      </c>
      <c r="D51" s="211">
        <v>0</v>
      </c>
      <c r="E51" s="238">
        <v>0</v>
      </c>
    </row>
    <row r="52" spans="1:5" ht="21.75" hidden="1" customHeight="1">
      <c r="A52" s="148" t="s">
        <v>504</v>
      </c>
      <c r="B52" s="59" t="s">
        <v>401</v>
      </c>
      <c r="C52" s="149" t="s">
        <v>542</v>
      </c>
      <c r="D52" s="254"/>
      <c r="E52" s="255">
        <v>0</v>
      </c>
    </row>
    <row r="53" spans="1:5" ht="21.75" customHeight="1">
      <c r="A53" s="148" t="s">
        <v>504</v>
      </c>
      <c r="B53" s="59" t="s">
        <v>117</v>
      </c>
      <c r="C53" s="149" t="s">
        <v>118</v>
      </c>
      <c r="D53" s="254">
        <f>D54</f>
        <v>0</v>
      </c>
      <c r="E53" s="255">
        <f>E54</f>
        <v>2372.2400000000002</v>
      </c>
    </row>
    <row r="54" spans="1:5" ht="37.5">
      <c r="A54" s="148" t="s">
        <v>504</v>
      </c>
      <c r="B54" s="59" t="s">
        <v>119</v>
      </c>
      <c r="C54" s="149" t="s">
        <v>120</v>
      </c>
      <c r="D54" s="254">
        <f>SUM(D56:D61)</f>
        <v>0</v>
      </c>
      <c r="E54" s="255">
        <f>E55+E59</f>
        <v>2372.2400000000002</v>
      </c>
    </row>
    <row r="55" spans="1:5" ht="37.5">
      <c r="A55" s="148" t="s">
        <v>504</v>
      </c>
      <c r="B55" s="59" t="s">
        <v>75</v>
      </c>
      <c r="C55" s="149" t="s">
        <v>76</v>
      </c>
      <c r="D55" s="255">
        <v>0</v>
      </c>
      <c r="E55" s="255">
        <v>2319.84</v>
      </c>
    </row>
    <row r="56" spans="1:5" ht="18.75">
      <c r="A56" s="148" t="s">
        <v>504</v>
      </c>
      <c r="B56" s="163" t="s">
        <v>403</v>
      </c>
      <c r="C56" s="158" t="s">
        <v>404</v>
      </c>
      <c r="D56" s="255">
        <v>0</v>
      </c>
      <c r="E56" s="255">
        <v>2319.84</v>
      </c>
    </row>
    <row r="57" spans="1:5" ht="0.75" customHeight="1">
      <c r="A57" s="148" t="s">
        <v>504</v>
      </c>
      <c r="B57" s="163" t="s">
        <v>405</v>
      </c>
      <c r="C57" s="158" t="s">
        <v>406</v>
      </c>
      <c r="D57" s="254">
        <v>0</v>
      </c>
      <c r="E57" s="255">
        <v>0</v>
      </c>
    </row>
    <row r="58" spans="1:5" ht="18.75" hidden="1">
      <c r="A58" s="148" t="s">
        <v>504</v>
      </c>
      <c r="B58" s="163" t="s">
        <v>407</v>
      </c>
      <c r="C58" s="158" t="s">
        <v>408</v>
      </c>
      <c r="D58" s="254">
        <v>0</v>
      </c>
      <c r="E58" s="255">
        <v>0</v>
      </c>
    </row>
    <row r="59" spans="1:5" ht="37.5">
      <c r="A59" s="305" t="s">
        <v>504</v>
      </c>
      <c r="B59" s="164" t="s">
        <v>78</v>
      </c>
      <c r="C59" s="149" t="s">
        <v>77</v>
      </c>
      <c r="D59" s="254">
        <f>D60</f>
        <v>0</v>
      </c>
      <c r="E59" s="255">
        <f>E60</f>
        <v>52.4</v>
      </c>
    </row>
    <row r="60" spans="1:5" ht="36" customHeight="1">
      <c r="A60" s="148" t="s">
        <v>504</v>
      </c>
      <c r="B60" s="163" t="s">
        <v>409</v>
      </c>
      <c r="C60" s="158" t="s">
        <v>410</v>
      </c>
      <c r="D60" s="254">
        <v>0</v>
      </c>
      <c r="E60" s="255">
        <v>52.4</v>
      </c>
    </row>
    <row r="61" spans="1:5" ht="1.5" hidden="1" customHeight="1">
      <c r="A61" s="148" t="s">
        <v>504</v>
      </c>
      <c r="B61" s="98" t="s">
        <v>413</v>
      </c>
      <c r="C61" s="151" t="s">
        <v>414</v>
      </c>
      <c r="D61" s="258"/>
      <c r="E61" s="259"/>
    </row>
    <row r="62" spans="1:5" ht="0.75" customHeight="1">
      <c r="A62" s="148"/>
      <c r="B62" s="164"/>
      <c r="C62" s="165"/>
      <c r="D62" s="255"/>
      <c r="E62" s="255"/>
    </row>
    <row r="63" spans="1:5" ht="18.75">
      <c r="A63" s="166"/>
      <c r="B63" s="164"/>
      <c r="C63" s="149" t="s">
        <v>121</v>
      </c>
      <c r="D63" s="255">
        <f>D6+D54+D62</f>
        <v>0</v>
      </c>
      <c r="E63" s="255">
        <f>E6+E54+E62</f>
        <v>2806.6400000000003</v>
      </c>
    </row>
    <row r="64" spans="1:5" ht="18.75">
      <c r="A64" s="59"/>
      <c r="B64" s="59"/>
      <c r="C64" s="149" t="s">
        <v>543</v>
      </c>
      <c r="D64" s="254">
        <f>D63-D53</f>
        <v>0</v>
      </c>
      <c r="E64" s="254">
        <f>E63-E53</f>
        <v>434.40000000000009</v>
      </c>
    </row>
    <row r="65" spans="1:5" ht="18.75">
      <c r="A65" s="97"/>
      <c r="B65" s="60"/>
      <c r="C65" s="167"/>
      <c r="D65" s="208"/>
      <c r="E65" s="167"/>
    </row>
    <row r="66" spans="1:5" ht="18">
      <c r="A66" s="61"/>
      <c r="B66" s="109"/>
      <c r="C66" s="168"/>
      <c r="D66" s="209"/>
      <c r="E66" s="109"/>
    </row>
    <row r="67" spans="1:5" ht="18">
      <c r="A67" s="61"/>
      <c r="B67" s="109"/>
      <c r="C67" s="168"/>
      <c r="D67" s="168"/>
      <c r="E67" s="109"/>
    </row>
    <row r="68" spans="1:5" ht="18">
      <c r="A68" s="61"/>
      <c r="B68" s="109"/>
      <c r="C68" s="168"/>
      <c r="D68" s="168"/>
      <c r="E68" s="109"/>
    </row>
    <row r="69" spans="1:5" ht="18">
      <c r="A69" s="61"/>
      <c r="B69" s="109"/>
      <c r="C69" s="168"/>
      <c r="D69" s="168"/>
      <c r="E69" s="109"/>
    </row>
    <row r="70" spans="1:5" ht="18">
      <c r="A70" s="61"/>
      <c r="B70" s="109"/>
      <c r="C70" s="168"/>
      <c r="D70" s="168"/>
      <c r="E70" s="109"/>
    </row>
    <row r="71" spans="1:5" ht="18">
      <c r="A71" s="61"/>
      <c r="B71" s="109"/>
      <c r="C71" s="168"/>
      <c r="D71" s="168"/>
      <c r="E71" s="109"/>
    </row>
    <row r="72" spans="1:5" ht="18">
      <c r="A72" s="61"/>
      <c r="B72" s="109"/>
      <c r="C72" s="168"/>
      <c r="D72" s="168"/>
      <c r="E72" s="109"/>
    </row>
  </sheetData>
  <mergeCells count="2">
    <mergeCell ref="D1:E1"/>
    <mergeCell ref="A2:E2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53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2"/>
  <sheetViews>
    <sheetView topLeftCell="A5" workbookViewId="0">
      <selection activeCell="C9" sqref="C9"/>
    </sheetView>
  </sheetViews>
  <sheetFormatPr defaultRowHeight="12.75"/>
  <cols>
    <col min="1" max="1" width="15.85546875" customWidth="1"/>
    <col min="2" max="2" width="35.140625" style="34" customWidth="1"/>
    <col min="3" max="3" width="73.7109375" style="35" customWidth="1"/>
    <col min="4" max="4" width="14.85546875" style="35" customWidth="1"/>
    <col min="5" max="5" width="19.5703125" style="34" customWidth="1"/>
    <col min="6" max="6" width="21.28515625" customWidth="1"/>
  </cols>
  <sheetData>
    <row r="1" spans="1:6" s="23" customFormat="1" ht="95.25" customHeight="1">
      <c r="B1" s="26"/>
      <c r="C1" s="27"/>
      <c r="D1" s="326" t="s">
        <v>505</v>
      </c>
      <c r="E1" s="326"/>
      <c r="F1" s="326"/>
    </row>
    <row r="2" spans="1:6" s="97" customFormat="1" ht="43.5" customHeight="1">
      <c r="A2" s="328" t="s">
        <v>506</v>
      </c>
      <c r="B2" s="333"/>
      <c r="C2" s="333"/>
      <c r="D2" s="333"/>
      <c r="E2" s="333"/>
    </row>
    <row r="3" spans="1:6" s="23" customFormat="1" ht="15.75">
      <c r="A3" s="28"/>
      <c r="B3" s="29"/>
      <c r="C3" s="30"/>
      <c r="D3" s="30"/>
      <c r="E3" s="332" t="s">
        <v>281</v>
      </c>
      <c r="F3" s="332"/>
    </row>
    <row r="4" spans="1:6" s="97" customFormat="1" ht="62.45" customHeight="1">
      <c r="A4" s="330" t="s">
        <v>87</v>
      </c>
      <c r="B4" s="330" t="s">
        <v>88</v>
      </c>
      <c r="C4" s="330" t="s">
        <v>84</v>
      </c>
      <c r="D4" s="334" t="s">
        <v>285</v>
      </c>
      <c r="E4" s="335"/>
      <c r="F4" s="59" t="s">
        <v>284</v>
      </c>
    </row>
    <row r="5" spans="1:6" s="97" customFormat="1" ht="56.25">
      <c r="A5" s="331"/>
      <c r="B5" s="331"/>
      <c r="C5" s="331"/>
      <c r="D5" s="59" t="s">
        <v>89</v>
      </c>
      <c r="E5" s="59" t="s">
        <v>90</v>
      </c>
      <c r="F5" s="62" t="s">
        <v>66</v>
      </c>
    </row>
    <row r="6" spans="1:6" s="97" customFormat="1" ht="18.75">
      <c r="A6" s="148" t="s">
        <v>478</v>
      </c>
      <c r="B6" s="59" t="s">
        <v>91</v>
      </c>
      <c r="C6" s="149" t="s">
        <v>92</v>
      </c>
      <c r="D6" s="254">
        <f>D7+D23</f>
        <v>0</v>
      </c>
      <c r="E6" s="254">
        <f>E7+E23</f>
        <v>435.4</v>
      </c>
      <c r="F6" s="254">
        <f>F7+F23</f>
        <v>435.9</v>
      </c>
    </row>
    <row r="7" spans="1:6" s="97" customFormat="1" ht="18.75">
      <c r="A7" s="150"/>
      <c r="B7" s="59"/>
      <c r="C7" s="151" t="s">
        <v>450</v>
      </c>
      <c r="D7" s="254">
        <f>D8+D11+D16+D21</f>
        <v>0</v>
      </c>
      <c r="E7" s="254">
        <f>E8+E11+E16+E21</f>
        <v>420.4</v>
      </c>
      <c r="F7" s="254">
        <f>F8+F11+F16+F21</f>
        <v>420.9</v>
      </c>
    </row>
    <row r="8" spans="1:6" s="97" customFormat="1" ht="18.75">
      <c r="A8" s="59">
        <v>182</v>
      </c>
      <c r="B8" s="59" t="s">
        <v>451</v>
      </c>
      <c r="C8" s="149" t="s">
        <v>452</v>
      </c>
      <c r="D8" s="254">
        <f t="shared" ref="D8:F9" si="0">D9</f>
        <v>0</v>
      </c>
      <c r="E8" s="254">
        <f t="shared" si="0"/>
        <v>40.5</v>
      </c>
      <c r="F8" s="254">
        <f t="shared" si="0"/>
        <v>41</v>
      </c>
    </row>
    <row r="9" spans="1:6" s="97" customFormat="1" ht="93.75">
      <c r="A9" s="98">
        <v>182</v>
      </c>
      <c r="B9" s="98" t="s">
        <v>93</v>
      </c>
      <c r="C9" s="162" t="s">
        <v>74</v>
      </c>
      <c r="D9" s="238">
        <f t="shared" si="0"/>
        <v>0</v>
      </c>
      <c r="E9" s="238">
        <f t="shared" si="0"/>
        <v>40.5</v>
      </c>
      <c r="F9" s="238">
        <f t="shared" si="0"/>
        <v>41</v>
      </c>
    </row>
    <row r="10" spans="1:6" s="97" customFormat="1" ht="18.75">
      <c r="A10" s="98">
        <v>182</v>
      </c>
      <c r="B10" s="98" t="s">
        <v>458</v>
      </c>
      <c r="C10" s="151" t="s">
        <v>94</v>
      </c>
      <c r="D10" s="211">
        <v>0</v>
      </c>
      <c r="E10" s="238">
        <v>40.5</v>
      </c>
      <c r="F10" s="238">
        <v>41</v>
      </c>
    </row>
    <row r="11" spans="1:6" s="99" customFormat="1" ht="18.75">
      <c r="A11" s="59">
        <v>182</v>
      </c>
      <c r="B11" s="59" t="s">
        <v>96</v>
      </c>
      <c r="C11" s="149" t="s">
        <v>97</v>
      </c>
      <c r="D11" s="254">
        <f>D12+D14</f>
        <v>0</v>
      </c>
      <c r="E11" s="254">
        <f>E12+E14</f>
        <v>100.7</v>
      </c>
      <c r="F11" s="254">
        <f>F12+F14</f>
        <v>100.7</v>
      </c>
    </row>
    <row r="12" spans="1:6" s="97" customFormat="1" ht="37.5">
      <c r="A12" s="98">
        <v>182</v>
      </c>
      <c r="B12" s="98" t="s">
        <v>471</v>
      </c>
      <c r="C12" s="151" t="s">
        <v>472</v>
      </c>
      <c r="D12" s="211">
        <f>D13</f>
        <v>0</v>
      </c>
      <c r="E12" s="211">
        <f>E13</f>
        <v>30.2</v>
      </c>
      <c r="F12" s="211">
        <f>F13</f>
        <v>30.2</v>
      </c>
    </row>
    <row r="13" spans="1:6" s="99" customFormat="1" ht="37.5">
      <c r="A13" s="98">
        <v>182</v>
      </c>
      <c r="B13" s="98" t="s">
        <v>473</v>
      </c>
      <c r="C13" s="151" t="s">
        <v>472</v>
      </c>
      <c r="D13" s="211">
        <v>0</v>
      </c>
      <c r="E13" s="238">
        <v>30.2</v>
      </c>
      <c r="F13" s="238">
        <v>30.2</v>
      </c>
    </row>
    <row r="14" spans="1:6" s="99" customFormat="1" ht="18.75">
      <c r="A14" s="98">
        <v>182</v>
      </c>
      <c r="B14" s="98" t="s">
        <v>98</v>
      </c>
      <c r="C14" s="151" t="s">
        <v>99</v>
      </c>
      <c r="D14" s="211">
        <f>D15</f>
        <v>0</v>
      </c>
      <c r="E14" s="211">
        <f>E15</f>
        <v>70.5</v>
      </c>
      <c r="F14" s="211">
        <f>F15</f>
        <v>70.5</v>
      </c>
    </row>
    <row r="15" spans="1:6" s="99" customFormat="1" ht="18.75">
      <c r="A15" s="98">
        <v>182</v>
      </c>
      <c r="B15" s="98" t="s">
        <v>474</v>
      </c>
      <c r="C15" s="151" t="s">
        <v>99</v>
      </c>
      <c r="D15" s="211">
        <v>0</v>
      </c>
      <c r="E15" s="238">
        <v>70.5</v>
      </c>
      <c r="F15" s="238">
        <v>70.5</v>
      </c>
    </row>
    <row r="16" spans="1:6" s="99" customFormat="1" ht="18.75">
      <c r="A16" s="59">
        <v>182</v>
      </c>
      <c r="B16" s="59" t="s">
        <v>100</v>
      </c>
      <c r="C16" s="149" t="s">
        <v>101</v>
      </c>
      <c r="D16" s="254">
        <f>SUM(D17:D18)</f>
        <v>0</v>
      </c>
      <c r="E16" s="255">
        <f>SUM(E17:E18)</f>
        <v>263.2</v>
      </c>
      <c r="F16" s="255">
        <f>SUM(F17:F18)</f>
        <v>263.2</v>
      </c>
    </row>
    <row r="17" spans="1:6" s="99" customFormat="1" ht="56.25">
      <c r="A17" s="98">
        <v>182</v>
      </c>
      <c r="B17" s="98" t="s">
        <v>475</v>
      </c>
      <c r="C17" s="151" t="s">
        <v>476</v>
      </c>
      <c r="D17" s="211">
        <v>0</v>
      </c>
      <c r="E17" s="238">
        <v>37.200000000000003</v>
      </c>
      <c r="F17" s="238">
        <v>37.200000000000003</v>
      </c>
    </row>
    <row r="18" spans="1:6" s="99" customFormat="1" ht="18.75">
      <c r="A18" s="98">
        <v>182</v>
      </c>
      <c r="B18" s="98" t="s">
        <v>286</v>
      </c>
      <c r="C18" s="151" t="s">
        <v>477</v>
      </c>
      <c r="D18" s="211">
        <f>D19+D20</f>
        <v>0</v>
      </c>
      <c r="E18" s="211">
        <f>E19+E20</f>
        <v>226</v>
      </c>
      <c r="F18" s="211">
        <f>F19+F20</f>
        <v>226</v>
      </c>
    </row>
    <row r="19" spans="1:6" s="100" customFormat="1" ht="45" customHeight="1">
      <c r="A19" s="98">
        <v>182</v>
      </c>
      <c r="B19" s="98" t="s">
        <v>200</v>
      </c>
      <c r="C19" s="151" t="s">
        <v>199</v>
      </c>
      <c r="D19" s="211">
        <v>0</v>
      </c>
      <c r="E19" s="238">
        <v>26</v>
      </c>
      <c r="F19" s="238">
        <v>26</v>
      </c>
    </row>
    <row r="20" spans="1:6" s="101" customFormat="1" ht="39.75" customHeight="1">
      <c r="A20" s="98">
        <v>182</v>
      </c>
      <c r="B20" s="98" t="s">
        <v>201</v>
      </c>
      <c r="C20" s="151" t="s">
        <v>202</v>
      </c>
      <c r="D20" s="211">
        <v>0</v>
      </c>
      <c r="E20" s="238">
        <v>200</v>
      </c>
      <c r="F20" s="238">
        <v>200</v>
      </c>
    </row>
    <row r="21" spans="1:6" s="101" customFormat="1" ht="18.75">
      <c r="A21" s="148" t="s">
        <v>478</v>
      </c>
      <c r="B21" s="59" t="s">
        <v>102</v>
      </c>
      <c r="C21" s="149" t="s">
        <v>103</v>
      </c>
      <c r="D21" s="254">
        <f>D22</f>
        <v>0</v>
      </c>
      <c r="E21" s="255">
        <f>E22</f>
        <v>16</v>
      </c>
      <c r="F21" s="255">
        <f>F22</f>
        <v>16</v>
      </c>
    </row>
    <row r="22" spans="1:6" s="101" customFormat="1" ht="69" customHeight="1">
      <c r="A22" s="148" t="s">
        <v>504</v>
      </c>
      <c r="B22" s="98" t="s">
        <v>301</v>
      </c>
      <c r="C22" s="151" t="s">
        <v>302</v>
      </c>
      <c r="D22" s="211">
        <v>0</v>
      </c>
      <c r="E22" s="238">
        <v>16</v>
      </c>
      <c r="F22" s="238">
        <v>16</v>
      </c>
    </row>
    <row r="23" spans="1:6" s="101" customFormat="1" ht="22.5" customHeight="1">
      <c r="A23" s="148"/>
      <c r="B23" s="98"/>
      <c r="C23" s="151" t="s">
        <v>106</v>
      </c>
      <c r="D23" s="254">
        <f>D24+D27+D29+D37+D40</f>
        <v>0</v>
      </c>
      <c r="E23" s="254">
        <f>E24+E27+E29+E37+E40</f>
        <v>15</v>
      </c>
      <c r="F23" s="254">
        <f>F24+F27+F29+F37+F40</f>
        <v>15</v>
      </c>
    </row>
    <row r="24" spans="1:6" s="97" customFormat="1" ht="33" hidden="1" customHeight="1">
      <c r="A24" s="148" t="s">
        <v>478</v>
      </c>
      <c r="B24" s="59" t="s">
        <v>107</v>
      </c>
      <c r="C24" s="149" t="s">
        <v>108</v>
      </c>
      <c r="D24" s="255">
        <f>SUM(D25:D26)</f>
        <v>0</v>
      </c>
      <c r="E24" s="255">
        <f>SUM(E25:E26)</f>
        <v>0</v>
      </c>
      <c r="F24" s="255">
        <f>SUM(F25:F26)</f>
        <v>0</v>
      </c>
    </row>
    <row r="25" spans="1:6" s="97" customFormat="1" ht="33.75" hidden="1" customHeight="1">
      <c r="A25" s="148" t="s">
        <v>479</v>
      </c>
      <c r="B25" s="147" t="s">
        <v>305</v>
      </c>
      <c r="C25" s="157" t="s">
        <v>306</v>
      </c>
      <c r="D25" s="211"/>
      <c r="E25" s="238">
        <v>0</v>
      </c>
      <c r="F25" s="238">
        <v>0</v>
      </c>
    </row>
    <row r="26" spans="1:6" s="97" customFormat="1" ht="35.25" hidden="1" customHeight="1">
      <c r="A26" s="98">
        <v>800</v>
      </c>
      <c r="B26" s="98" t="s">
        <v>415</v>
      </c>
      <c r="C26" s="158" t="s">
        <v>482</v>
      </c>
      <c r="D26" s="256">
        <v>0</v>
      </c>
      <c r="E26" s="257">
        <v>0</v>
      </c>
      <c r="F26" s="257">
        <v>0</v>
      </c>
    </row>
    <row r="27" spans="1:6" ht="44.25" customHeight="1">
      <c r="A27" s="148" t="s">
        <v>478</v>
      </c>
      <c r="B27" s="59" t="s">
        <v>109</v>
      </c>
      <c r="C27" s="160" t="s">
        <v>110</v>
      </c>
      <c r="D27" s="254">
        <f>D28</f>
        <v>0</v>
      </c>
      <c r="E27" s="255">
        <f>E28</f>
        <v>15</v>
      </c>
      <c r="F27" s="255">
        <f>F28</f>
        <v>15</v>
      </c>
    </row>
    <row r="28" spans="1:6" ht="42" customHeight="1">
      <c r="A28" s="148" t="s">
        <v>504</v>
      </c>
      <c r="B28" s="98" t="s">
        <v>531</v>
      </c>
      <c r="C28" s="151" t="s">
        <v>532</v>
      </c>
      <c r="D28" s="255">
        <v>0</v>
      </c>
      <c r="E28" s="255">
        <v>15</v>
      </c>
      <c r="F28" s="255">
        <v>15</v>
      </c>
    </row>
    <row r="29" spans="1:6" ht="0.75" customHeight="1">
      <c r="A29" s="146">
        <v>800</v>
      </c>
      <c r="B29" s="59" t="s">
        <v>111</v>
      </c>
      <c r="C29" s="149" t="s">
        <v>112</v>
      </c>
      <c r="D29" s="254">
        <f>SUM(D30:D36)</f>
        <v>0</v>
      </c>
      <c r="E29" s="255">
        <f>SUM(E30:E36)</f>
        <v>0</v>
      </c>
      <c r="F29" s="255">
        <f>SUM(F30:F36)</f>
        <v>0</v>
      </c>
    </row>
    <row r="30" spans="1:6" ht="38.25" hidden="1" customHeight="1">
      <c r="A30" s="123">
        <v>800</v>
      </c>
      <c r="B30" s="98" t="s">
        <v>316</v>
      </c>
      <c r="C30" s="151" t="s">
        <v>533</v>
      </c>
      <c r="D30" s="211"/>
      <c r="E30" s="238">
        <v>0</v>
      </c>
      <c r="F30" s="238">
        <v>0</v>
      </c>
    </row>
    <row r="31" spans="1:6" ht="37.5" hidden="1" customHeight="1">
      <c r="A31" s="123">
        <v>800</v>
      </c>
      <c r="B31" s="98" t="s">
        <v>534</v>
      </c>
      <c r="C31" s="151" t="s">
        <v>535</v>
      </c>
      <c r="D31" s="211"/>
      <c r="E31" s="238">
        <v>0</v>
      </c>
      <c r="F31" s="238">
        <v>0</v>
      </c>
    </row>
    <row r="32" spans="1:6" ht="35.25" hidden="1" customHeight="1">
      <c r="A32" s="123">
        <v>800</v>
      </c>
      <c r="B32" s="98" t="s">
        <v>536</v>
      </c>
      <c r="C32" s="151" t="s">
        <v>537</v>
      </c>
      <c r="D32" s="211"/>
      <c r="E32" s="238">
        <v>0</v>
      </c>
      <c r="F32" s="238">
        <v>0</v>
      </c>
    </row>
    <row r="33" spans="1:6" ht="39" hidden="1" customHeight="1">
      <c r="A33" s="123">
        <v>800</v>
      </c>
      <c r="B33" s="98" t="s">
        <v>375</v>
      </c>
      <c r="C33" s="151" t="s">
        <v>376</v>
      </c>
      <c r="D33" s="211"/>
      <c r="E33" s="238">
        <v>0</v>
      </c>
      <c r="F33" s="238">
        <v>0</v>
      </c>
    </row>
    <row r="34" spans="1:6" ht="32.25" hidden="1" customHeight="1">
      <c r="A34" s="123">
        <v>800</v>
      </c>
      <c r="B34" s="161" t="s">
        <v>544</v>
      </c>
      <c r="C34" s="162" t="s">
        <v>545</v>
      </c>
      <c r="D34" s="211">
        <v>0</v>
      </c>
      <c r="E34" s="238">
        <v>0</v>
      </c>
      <c r="F34" s="238">
        <v>0</v>
      </c>
    </row>
    <row r="35" spans="1:6" ht="33.75" hidden="1" customHeight="1">
      <c r="A35" s="123">
        <v>800</v>
      </c>
      <c r="B35" s="98" t="s">
        <v>538</v>
      </c>
      <c r="C35" s="151" t="s">
        <v>416</v>
      </c>
      <c r="D35" s="211"/>
      <c r="E35" s="238">
        <v>0</v>
      </c>
      <c r="F35" s="238">
        <v>0</v>
      </c>
    </row>
    <row r="36" spans="1:6" ht="35.25" hidden="1" customHeight="1">
      <c r="A36" s="123">
        <v>800</v>
      </c>
      <c r="B36" s="107" t="s">
        <v>539</v>
      </c>
      <c r="C36" s="151" t="s">
        <v>540</v>
      </c>
      <c r="D36" s="211"/>
      <c r="E36" s="238">
        <v>0</v>
      </c>
      <c r="F36" s="238">
        <v>0</v>
      </c>
    </row>
    <row r="37" spans="1:6" ht="34.5" hidden="1" customHeight="1">
      <c r="A37" s="148" t="s">
        <v>478</v>
      </c>
      <c r="B37" s="59" t="s">
        <v>113</v>
      </c>
      <c r="C37" s="149" t="s">
        <v>114</v>
      </c>
      <c r="D37" s="211">
        <v>0</v>
      </c>
      <c r="E37" s="238">
        <v>0</v>
      </c>
      <c r="F37" s="238">
        <v>0</v>
      </c>
    </row>
    <row r="38" spans="1:6" ht="25.5" hidden="1" customHeight="1">
      <c r="A38" s="148" t="s">
        <v>479</v>
      </c>
      <c r="B38" s="98" t="s">
        <v>381</v>
      </c>
      <c r="C38" s="151" t="s">
        <v>541</v>
      </c>
      <c r="D38" s="211"/>
      <c r="E38" s="238">
        <v>0</v>
      </c>
      <c r="F38" s="238">
        <v>0</v>
      </c>
    </row>
    <row r="39" spans="1:6" ht="23.25" hidden="1" customHeight="1">
      <c r="A39" s="148" t="s">
        <v>478</v>
      </c>
      <c r="B39" s="59" t="s">
        <v>115</v>
      </c>
      <c r="C39" s="149" t="s">
        <v>116</v>
      </c>
      <c r="D39" s="211">
        <v>0</v>
      </c>
      <c r="E39" s="238">
        <v>0</v>
      </c>
      <c r="F39" s="238">
        <v>0</v>
      </c>
    </row>
    <row r="40" spans="1:6" ht="0.75" customHeight="1">
      <c r="A40" s="148" t="s">
        <v>504</v>
      </c>
      <c r="B40" s="59" t="s">
        <v>401</v>
      </c>
      <c r="C40" s="149" t="s">
        <v>542</v>
      </c>
      <c r="D40" s="254"/>
      <c r="E40" s="255">
        <v>0</v>
      </c>
      <c r="F40" s="255">
        <v>0</v>
      </c>
    </row>
    <row r="41" spans="1:6" ht="21.75" customHeight="1">
      <c r="A41" s="148" t="s">
        <v>504</v>
      </c>
      <c r="B41" s="59" t="s">
        <v>117</v>
      </c>
      <c r="C41" s="149" t="s">
        <v>118</v>
      </c>
      <c r="D41" s="254">
        <f>D42</f>
        <v>0</v>
      </c>
      <c r="E41" s="255">
        <f>E42</f>
        <v>2306.2000000000003</v>
      </c>
      <c r="F41" s="255">
        <f>F42</f>
        <v>2306.2000000000003</v>
      </c>
    </row>
    <row r="42" spans="1:6" ht="37.5">
      <c r="A42" s="148" t="s">
        <v>504</v>
      </c>
      <c r="B42" s="59" t="s">
        <v>119</v>
      </c>
      <c r="C42" s="149" t="s">
        <v>120</v>
      </c>
      <c r="D42" s="254">
        <f>SUM(D44:D49)</f>
        <v>0</v>
      </c>
      <c r="E42" s="255">
        <f>E43+E47</f>
        <v>2306.2000000000003</v>
      </c>
      <c r="F42" s="255">
        <f>F43+F47</f>
        <v>2306.2000000000003</v>
      </c>
    </row>
    <row r="43" spans="1:6" ht="37.5">
      <c r="A43" s="305" t="s">
        <v>504</v>
      </c>
      <c r="B43" s="164" t="s">
        <v>403</v>
      </c>
      <c r="C43" s="149" t="s">
        <v>76</v>
      </c>
      <c r="D43" s="254">
        <f>D44</f>
        <v>0</v>
      </c>
      <c r="E43" s="255">
        <f>E44</f>
        <v>2253.8000000000002</v>
      </c>
      <c r="F43" s="255">
        <f>F44</f>
        <v>2253.8000000000002</v>
      </c>
    </row>
    <row r="44" spans="1:6" ht="37.5">
      <c r="A44" s="148" t="s">
        <v>504</v>
      </c>
      <c r="B44" s="163" t="s">
        <v>403</v>
      </c>
      <c r="C44" s="158" t="s">
        <v>404</v>
      </c>
      <c r="D44" s="255">
        <v>0</v>
      </c>
      <c r="E44" s="255">
        <v>2253.8000000000002</v>
      </c>
      <c r="F44" s="255">
        <v>2253.8000000000002</v>
      </c>
    </row>
    <row r="45" spans="1:6" ht="37.5" hidden="1">
      <c r="A45" s="148" t="s">
        <v>504</v>
      </c>
      <c r="B45" s="163" t="s">
        <v>405</v>
      </c>
      <c r="C45" s="158" t="s">
        <v>406</v>
      </c>
      <c r="D45" s="254">
        <v>0</v>
      </c>
      <c r="E45" s="255">
        <v>0</v>
      </c>
      <c r="F45" s="255">
        <v>0</v>
      </c>
    </row>
    <row r="46" spans="1:6" ht="18.75" hidden="1">
      <c r="A46" s="148" t="s">
        <v>504</v>
      </c>
      <c r="B46" s="163" t="s">
        <v>407</v>
      </c>
      <c r="C46" s="158" t="s">
        <v>408</v>
      </c>
      <c r="D46" s="254"/>
      <c r="E46" s="255">
        <v>0</v>
      </c>
      <c r="F46" s="255">
        <v>0</v>
      </c>
    </row>
    <row r="47" spans="1:6" ht="37.5">
      <c r="A47" s="305" t="s">
        <v>504</v>
      </c>
      <c r="B47" s="164" t="s">
        <v>78</v>
      </c>
      <c r="C47" s="149" t="s">
        <v>77</v>
      </c>
      <c r="D47" s="254">
        <f>D48</f>
        <v>0</v>
      </c>
      <c r="E47" s="254">
        <f>E48</f>
        <v>52.4</v>
      </c>
      <c r="F47" s="254">
        <f>F48</f>
        <v>52.4</v>
      </c>
    </row>
    <row r="48" spans="1:6" ht="55.5" customHeight="1">
      <c r="A48" s="148" t="s">
        <v>504</v>
      </c>
      <c r="B48" s="163" t="s">
        <v>409</v>
      </c>
      <c r="C48" s="158" t="s">
        <v>410</v>
      </c>
      <c r="D48" s="254">
        <v>0</v>
      </c>
      <c r="E48" s="255">
        <v>52.4</v>
      </c>
      <c r="F48" s="255">
        <v>52.4</v>
      </c>
    </row>
    <row r="49" spans="1:6" ht="18.75" hidden="1">
      <c r="A49" s="148" t="s">
        <v>504</v>
      </c>
      <c r="B49" s="98" t="s">
        <v>413</v>
      </c>
      <c r="C49" s="151" t="s">
        <v>414</v>
      </c>
      <c r="D49" s="258"/>
      <c r="E49" s="259"/>
      <c r="F49" s="259"/>
    </row>
    <row r="50" spans="1:6" ht="18.75">
      <c r="A50" s="148"/>
      <c r="B50" s="164"/>
      <c r="C50" s="165"/>
      <c r="D50" s="255"/>
      <c r="E50" s="255"/>
      <c r="F50" s="255"/>
    </row>
    <row r="51" spans="1:6" ht="18.75">
      <c r="A51" s="166"/>
      <c r="B51" s="164"/>
      <c r="C51" s="149" t="s">
        <v>121</v>
      </c>
      <c r="D51" s="255">
        <f>D6+D42+D50</f>
        <v>0</v>
      </c>
      <c r="E51" s="255">
        <f>E6+E42+E50</f>
        <v>2741.6000000000004</v>
      </c>
      <c r="F51" s="255">
        <f>F6+F42+F50</f>
        <v>2742.1000000000004</v>
      </c>
    </row>
    <row r="52" spans="1:6" ht="37.5">
      <c r="A52" s="59"/>
      <c r="B52" s="59"/>
      <c r="C52" s="149" t="s">
        <v>543</v>
      </c>
      <c r="D52" s="254">
        <f>D51-D41</f>
        <v>0</v>
      </c>
      <c r="E52" s="254">
        <f>E51-E41</f>
        <v>435.40000000000009</v>
      </c>
      <c r="F52" s="254">
        <f>F51-F41</f>
        <v>435.90000000000009</v>
      </c>
    </row>
  </sheetData>
  <mergeCells count="7">
    <mergeCell ref="D1:F1"/>
    <mergeCell ref="A4:A5"/>
    <mergeCell ref="E3:F3"/>
    <mergeCell ref="A2:E2"/>
    <mergeCell ref="B4:B5"/>
    <mergeCell ref="C4:C5"/>
    <mergeCell ref="D4:E4"/>
  </mergeCells>
  <phoneticPr fontId="3" type="noConversion"/>
  <pageMargins left="0.35433070866141736" right="0.19685039370078741" top="0.19685039370078741" bottom="0.19685039370078741" header="0.15748031496062992" footer="0.1574803149606299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view="pageBreakPreview" zoomScaleNormal="90" zoomScaleSheetLayoutView="100" workbookViewId="0">
      <selection activeCell="D24" sqref="D24"/>
    </sheetView>
  </sheetViews>
  <sheetFormatPr defaultRowHeight="12.75"/>
  <cols>
    <col min="1" max="1" width="89" style="37" customWidth="1"/>
    <col min="2" max="2" width="13.5703125" style="25" customWidth="1"/>
    <col min="3" max="3" width="15.28515625" style="36" customWidth="1"/>
    <col min="4" max="4" width="20" style="23" customWidth="1"/>
  </cols>
  <sheetData>
    <row r="1" spans="1:6" ht="100.5" customHeight="1">
      <c r="B1" s="337" t="s">
        <v>507</v>
      </c>
      <c r="C1" s="337"/>
      <c r="D1" s="337"/>
    </row>
    <row r="2" spans="1:6" ht="12" customHeight="1">
      <c r="C2" s="40"/>
      <c r="D2" s="40"/>
    </row>
    <row r="3" spans="1:6" ht="64.5" customHeight="1">
      <c r="A3" s="336" t="s">
        <v>508</v>
      </c>
      <c r="B3" s="336"/>
      <c r="C3" s="336"/>
      <c r="D3" s="336"/>
      <c r="E3" s="39"/>
      <c r="F3" s="9"/>
    </row>
    <row r="4" spans="1:6" s="38" customFormat="1" ht="15.75">
      <c r="A4" s="39"/>
      <c r="B4" s="54"/>
      <c r="C4" s="39"/>
      <c r="D4" s="64" t="s">
        <v>281</v>
      </c>
      <c r="E4" s="39"/>
      <c r="F4" s="9"/>
    </row>
    <row r="5" spans="1:6" s="109" customFormat="1" ht="72" customHeight="1">
      <c r="A5" s="98" t="s">
        <v>168</v>
      </c>
      <c r="B5" s="98" t="s">
        <v>292</v>
      </c>
      <c r="C5" s="98" t="s">
        <v>89</v>
      </c>
      <c r="D5" s="98" t="s">
        <v>90</v>
      </c>
    </row>
    <row r="6" spans="1:6" s="109" customFormat="1" ht="18.75">
      <c r="A6" s="98">
        <v>1</v>
      </c>
      <c r="B6" s="108">
        <v>2</v>
      </c>
      <c r="C6" s="98">
        <v>3</v>
      </c>
      <c r="D6" s="98">
        <v>4</v>
      </c>
    </row>
    <row r="7" spans="1:6" s="61" customFormat="1" ht="26.25" customHeight="1">
      <c r="A7" s="140" t="s">
        <v>167</v>
      </c>
      <c r="B7" s="141" t="s">
        <v>178</v>
      </c>
      <c r="C7" s="228">
        <f>C8+C10+C13</f>
        <v>0</v>
      </c>
      <c r="D7" s="228">
        <f>D8+D10+D13</f>
        <v>1324.6100000000001</v>
      </c>
    </row>
    <row r="8" spans="1:6" s="61" customFormat="1" ht="37.5">
      <c r="A8" s="103" t="s">
        <v>166</v>
      </c>
      <c r="B8" s="104" t="s">
        <v>269</v>
      </c>
      <c r="C8" s="229">
        <f ca="1">'9'!G8</f>
        <v>0</v>
      </c>
      <c r="D8" s="229">
        <v>444.63</v>
      </c>
    </row>
    <row r="9" spans="1:6" s="61" customFormat="1" ht="0.75" customHeight="1">
      <c r="A9" s="103" t="s">
        <v>165</v>
      </c>
      <c r="B9" s="104" t="s">
        <v>179</v>
      </c>
      <c r="C9" s="229"/>
      <c r="D9" s="230"/>
    </row>
    <row r="10" spans="1:6" s="61" customFormat="1" ht="56.25">
      <c r="A10" s="103" t="s">
        <v>155</v>
      </c>
      <c r="B10" s="104" t="s">
        <v>180</v>
      </c>
      <c r="C10" s="229">
        <f ca="1">'9'!G14</f>
        <v>0</v>
      </c>
      <c r="D10" s="229">
        <v>876.77</v>
      </c>
    </row>
    <row r="11" spans="1:6" s="61" customFormat="1" ht="0.75" customHeight="1">
      <c r="A11" s="103" t="s">
        <v>154</v>
      </c>
      <c r="B11" s="104" t="s">
        <v>181</v>
      </c>
      <c r="C11" s="229"/>
      <c r="D11" s="230"/>
    </row>
    <row r="12" spans="1:6" s="61" customFormat="1" ht="0.75" customHeight="1">
      <c r="A12" s="103" t="s">
        <v>153</v>
      </c>
      <c r="B12" s="104" t="s">
        <v>182</v>
      </c>
      <c r="C12" s="229"/>
      <c r="D12" s="230"/>
    </row>
    <row r="13" spans="1:6" s="61" customFormat="1" ht="24" customHeight="1">
      <c r="A13" s="103" t="s">
        <v>152</v>
      </c>
      <c r="B13" s="104" t="s">
        <v>183</v>
      </c>
      <c r="C13" s="229">
        <f ca="1">'9'!G26</f>
        <v>0</v>
      </c>
      <c r="D13" s="229">
        <f ca="1">'9'!H26</f>
        <v>3.21</v>
      </c>
    </row>
    <row r="14" spans="1:6" s="61" customFormat="1" ht="0.75" customHeight="1">
      <c r="A14" s="103" t="s">
        <v>151</v>
      </c>
      <c r="B14" s="104" t="s">
        <v>184</v>
      </c>
      <c r="C14" s="229"/>
      <c r="D14" s="230"/>
    </row>
    <row r="15" spans="1:6" s="61" customFormat="1" ht="24" customHeight="1">
      <c r="A15" s="140" t="s">
        <v>150</v>
      </c>
      <c r="B15" s="141" t="s">
        <v>185</v>
      </c>
      <c r="C15" s="228">
        <f ca="1">C16</f>
        <v>0</v>
      </c>
      <c r="D15" s="228">
        <f ca="1">D16</f>
        <v>52.4</v>
      </c>
    </row>
    <row r="16" spans="1:6" s="61" customFormat="1" ht="23.25" customHeight="1">
      <c r="A16" s="103" t="s">
        <v>186</v>
      </c>
      <c r="B16" s="104" t="s">
        <v>187</v>
      </c>
      <c r="C16" s="229">
        <f ca="1">'9'!G29</f>
        <v>0</v>
      </c>
      <c r="D16" s="229">
        <f ca="1">'9'!H29</f>
        <v>52.4</v>
      </c>
    </row>
    <row r="17" spans="1:4" s="61" customFormat="1" ht="18.75" hidden="1">
      <c r="A17" s="103" t="s">
        <v>188</v>
      </c>
      <c r="B17" s="104" t="s">
        <v>189</v>
      </c>
      <c r="C17" s="229"/>
      <c r="D17" s="230"/>
    </row>
    <row r="18" spans="1:4" s="61" customFormat="1" ht="37.5" customHeight="1">
      <c r="A18" s="140" t="s">
        <v>149</v>
      </c>
      <c r="B18" s="141" t="s">
        <v>190</v>
      </c>
      <c r="C18" s="228">
        <f>C21</f>
        <v>0</v>
      </c>
      <c r="D18" s="228">
        <f>D21</f>
        <v>6</v>
      </c>
    </row>
    <row r="19" spans="1:4" s="61" customFormat="1" ht="0.75" customHeight="1">
      <c r="A19" s="103" t="s">
        <v>148</v>
      </c>
      <c r="B19" s="104" t="s">
        <v>191</v>
      </c>
      <c r="C19" s="229"/>
      <c r="D19" s="230"/>
    </row>
    <row r="20" spans="1:4" s="61" customFormat="1" ht="29.25" hidden="1" customHeight="1">
      <c r="A20" s="103" t="s">
        <v>270</v>
      </c>
      <c r="B20" s="104" t="s">
        <v>271</v>
      </c>
      <c r="C20" s="229"/>
      <c r="D20" s="230"/>
    </row>
    <row r="21" spans="1:4" s="61" customFormat="1" ht="36.75" customHeight="1">
      <c r="A21" s="103" t="s">
        <v>272</v>
      </c>
      <c r="B21" s="104" t="s">
        <v>192</v>
      </c>
      <c r="C21" s="229">
        <f ca="1">'9'!G36</f>
        <v>0</v>
      </c>
      <c r="D21" s="229">
        <f ca="1">'9'!H36</f>
        <v>6</v>
      </c>
    </row>
    <row r="22" spans="1:4" s="61" customFormat="1" ht="1.5" hidden="1" customHeight="1">
      <c r="A22" s="103" t="s">
        <v>147</v>
      </c>
      <c r="B22" s="104" t="s">
        <v>193</v>
      </c>
      <c r="C22" s="229">
        <v>0</v>
      </c>
      <c r="D22" s="230">
        <v>0</v>
      </c>
    </row>
    <row r="23" spans="1:4" s="61" customFormat="1" ht="28.5" hidden="1" customHeight="1">
      <c r="A23" s="103" t="s">
        <v>194</v>
      </c>
      <c r="B23" s="104" t="s">
        <v>195</v>
      </c>
      <c r="C23" s="229"/>
      <c r="D23" s="230"/>
    </row>
    <row r="24" spans="1:4" s="61" customFormat="1" ht="28.5" customHeight="1">
      <c r="A24" s="140" t="s">
        <v>146</v>
      </c>
      <c r="B24" s="141" t="s">
        <v>196</v>
      </c>
      <c r="C24" s="228">
        <f>C26</f>
        <v>0</v>
      </c>
      <c r="D24" s="228">
        <f>D26</f>
        <v>2</v>
      </c>
    </row>
    <row r="25" spans="1:4" s="61" customFormat="1" ht="1.5" hidden="1" customHeight="1">
      <c r="A25" s="103" t="s">
        <v>145</v>
      </c>
      <c r="B25" s="104" t="s">
        <v>197</v>
      </c>
      <c r="C25" s="229"/>
      <c r="D25" s="230"/>
    </row>
    <row r="26" spans="1:4" s="61" customFormat="1" ht="24.75" customHeight="1">
      <c r="A26" s="103" t="s">
        <v>144</v>
      </c>
      <c r="B26" s="104" t="s">
        <v>198</v>
      </c>
      <c r="C26" s="229">
        <f ca="1">'9'!G40</f>
        <v>0</v>
      </c>
      <c r="D26" s="229">
        <f ca="1">'9'!H40</f>
        <v>2</v>
      </c>
    </row>
    <row r="27" spans="1:4" s="61" customFormat="1" ht="0.75" hidden="1" customHeight="1">
      <c r="A27" s="103" t="s">
        <v>203</v>
      </c>
      <c r="B27" s="104" t="s">
        <v>204</v>
      </c>
      <c r="C27" s="229"/>
      <c r="D27" s="230"/>
    </row>
    <row r="28" spans="1:4" s="61" customFormat="1" ht="24.75" hidden="1" customHeight="1">
      <c r="A28" s="103" t="s">
        <v>205</v>
      </c>
      <c r="B28" s="104" t="s">
        <v>206</v>
      </c>
      <c r="C28" s="229"/>
      <c r="D28" s="230"/>
    </row>
    <row r="29" spans="1:4" s="61" customFormat="1" ht="27.75" hidden="1" customHeight="1">
      <c r="A29" s="103" t="s">
        <v>207</v>
      </c>
      <c r="B29" s="104" t="s">
        <v>208</v>
      </c>
      <c r="C29" s="229">
        <f ca="1">'9'!G41</f>
        <v>0</v>
      </c>
      <c r="D29" s="229">
        <f ca="1">'9'!H41</f>
        <v>2</v>
      </c>
    </row>
    <row r="30" spans="1:4" s="61" customFormat="1" ht="25.5" hidden="1" customHeight="1">
      <c r="A30" s="103" t="s">
        <v>209</v>
      </c>
      <c r="B30" s="104" t="s">
        <v>210</v>
      </c>
      <c r="C30" s="229"/>
      <c r="D30" s="230"/>
    </row>
    <row r="31" spans="1:4" s="61" customFormat="1" ht="33" hidden="1" customHeight="1">
      <c r="A31" s="103" t="s">
        <v>143</v>
      </c>
      <c r="B31" s="104" t="s">
        <v>211</v>
      </c>
      <c r="C31" s="229"/>
      <c r="D31" s="230"/>
    </row>
    <row r="32" spans="1:4" s="61" customFormat="1" ht="26.25" customHeight="1">
      <c r="A32" s="140" t="s">
        <v>142</v>
      </c>
      <c r="B32" s="141" t="s">
        <v>212</v>
      </c>
      <c r="C32" s="228">
        <f>C35+C34</f>
        <v>0</v>
      </c>
      <c r="D32" s="228">
        <f>D35+D34</f>
        <v>102.30000000000001</v>
      </c>
    </row>
    <row r="33" spans="1:4" s="61" customFormat="1" ht="18.75" hidden="1">
      <c r="A33" s="103" t="s">
        <v>141</v>
      </c>
      <c r="B33" s="104" t="s">
        <v>213</v>
      </c>
      <c r="C33" s="229"/>
      <c r="D33" s="230"/>
    </row>
    <row r="34" spans="1:4" s="61" customFormat="1" ht="27.75" customHeight="1">
      <c r="A34" s="103" t="s">
        <v>140</v>
      </c>
      <c r="B34" s="104" t="s">
        <v>214</v>
      </c>
      <c r="C34" s="229">
        <f ca="1">'9'!G45</f>
        <v>0</v>
      </c>
      <c r="D34" s="229">
        <f ca="1">'9'!H45</f>
        <v>10.4</v>
      </c>
    </row>
    <row r="35" spans="1:4" s="61" customFormat="1" ht="27" customHeight="1">
      <c r="A35" s="103" t="s">
        <v>139</v>
      </c>
      <c r="B35" s="104" t="s">
        <v>215</v>
      </c>
      <c r="C35" s="229">
        <f ca="1">'9'!G48</f>
        <v>0</v>
      </c>
      <c r="D35" s="229">
        <f ca="1">'9'!H48</f>
        <v>91.9</v>
      </c>
    </row>
    <row r="36" spans="1:4" s="61" customFormat="1" ht="26.25" hidden="1" customHeight="1">
      <c r="A36" s="103" t="s">
        <v>138</v>
      </c>
      <c r="B36" s="104" t="s">
        <v>216</v>
      </c>
      <c r="C36" s="229"/>
      <c r="D36" s="230"/>
    </row>
    <row r="37" spans="1:4" s="61" customFormat="1" ht="26.25" hidden="1" customHeight="1">
      <c r="A37" s="103" t="s">
        <v>217</v>
      </c>
      <c r="B37" s="104" t="s">
        <v>218</v>
      </c>
      <c r="C37" s="229"/>
      <c r="D37" s="230"/>
    </row>
    <row r="38" spans="1:4" s="61" customFormat="1" ht="18.75" hidden="1">
      <c r="A38" s="103" t="s">
        <v>219</v>
      </c>
      <c r="B38" s="104" t="s">
        <v>220</v>
      </c>
      <c r="C38" s="229"/>
      <c r="D38" s="230"/>
    </row>
    <row r="39" spans="1:4" s="61" customFormat="1" ht="18.75" hidden="1">
      <c r="A39" s="103" t="s">
        <v>137</v>
      </c>
      <c r="B39" s="104" t="s">
        <v>221</v>
      </c>
      <c r="C39" s="229"/>
      <c r="D39" s="230"/>
    </row>
    <row r="40" spans="1:4" s="61" customFormat="1" ht="18.75" hidden="1">
      <c r="A40" s="103" t="s">
        <v>136</v>
      </c>
      <c r="B40" s="104" t="s">
        <v>222</v>
      </c>
      <c r="C40" s="229"/>
      <c r="D40" s="230"/>
    </row>
    <row r="41" spans="1:4" s="61" customFormat="1" ht="18.75" hidden="1">
      <c r="A41" s="103" t="s">
        <v>135</v>
      </c>
      <c r="B41" s="104" t="s">
        <v>223</v>
      </c>
      <c r="C41" s="229"/>
      <c r="D41" s="230"/>
    </row>
    <row r="42" spans="1:4" s="61" customFormat="1" ht="37.5" hidden="1">
      <c r="A42" s="103" t="s">
        <v>134</v>
      </c>
      <c r="B42" s="104" t="s">
        <v>224</v>
      </c>
      <c r="C42" s="229"/>
      <c r="D42" s="230"/>
    </row>
    <row r="43" spans="1:4" s="61" customFormat="1" ht="18.75" hidden="1">
      <c r="A43" s="103" t="s">
        <v>133</v>
      </c>
      <c r="B43" s="104" t="s">
        <v>225</v>
      </c>
      <c r="C43" s="229"/>
      <c r="D43" s="230"/>
    </row>
    <row r="44" spans="1:4" s="61" customFormat="1" ht="18.75" hidden="1">
      <c r="A44" s="103" t="s">
        <v>132</v>
      </c>
      <c r="B44" s="104" t="s">
        <v>226</v>
      </c>
      <c r="C44" s="229"/>
      <c r="D44" s="230"/>
    </row>
    <row r="45" spans="1:4" s="61" customFormat="1" ht="27.75" customHeight="1">
      <c r="A45" s="140" t="s">
        <v>273</v>
      </c>
      <c r="B45" s="141" t="s">
        <v>227</v>
      </c>
      <c r="C45" s="228">
        <f>C46</f>
        <v>0</v>
      </c>
      <c r="D45" s="228">
        <f>D46</f>
        <v>649.19000000000005</v>
      </c>
    </row>
    <row r="46" spans="1:4" s="61" customFormat="1" ht="22.5" customHeight="1">
      <c r="A46" s="103" t="s">
        <v>131</v>
      </c>
      <c r="B46" s="104" t="s">
        <v>228</v>
      </c>
      <c r="C46" s="229">
        <f ca="1">'9'!G51</f>
        <v>0</v>
      </c>
      <c r="D46" s="229">
        <v>649.19000000000005</v>
      </c>
    </row>
    <row r="47" spans="1:4" s="61" customFormat="1" ht="18.75" hidden="1">
      <c r="A47" s="103" t="s">
        <v>274</v>
      </c>
      <c r="B47" s="104" t="s">
        <v>229</v>
      </c>
      <c r="C47" s="229"/>
      <c r="D47" s="230"/>
    </row>
    <row r="48" spans="1:4" s="61" customFormat="1" ht="2.25" hidden="1" customHeight="1">
      <c r="A48" s="140" t="s">
        <v>127</v>
      </c>
      <c r="B48" s="141" t="s">
        <v>230</v>
      </c>
      <c r="C48" s="228">
        <f ca="1">C49</f>
        <v>0</v>
      </c>
      <c r="D48" s="228">
        <f ca="1">D49</f>
        <v>0</v>
      </c>
    </row>
    <row r="49" spans="1:4" s="61" customFormat="1" ht="36" hidden="1" customHeight="1">
      <c r="A49" s="103" t="s">
        <v>275</v>
      </c>
      <c r="B49" s="104" t="s">
        <v>231</v>
      </c>
      <c r="C49" s="229">
        <f ca="1">'9'!G61</f>
        <v>0</v>
      </c>
      <c r="D49" s="229">
        <f ca="1">'9'!H61</f>
        <v>0</v>
      </c>
    </row>
    <row r="50" spans="1:4" s="61" customFormat="1" ht="18.75" hidden="1">
      <c r="A50" s="103" t="s">
        <v>126</v>
      </c>
      <c r="B50" s="104" t="s">
        <v>232</v>
      </c>
      <c r="C50" s="229"/>
      <c r="D50" s="230"/>
    </row>
    <row r="51" spans="1:4" s="61" customFormat="1" ht="18.75" hidden="1">
      <c r="A51" s="103" t="s">
        <v>125</v>
      </c>
      <c r="B51" s="104" t="s">
        <v>233</v>
      </c>
      <c r="C51" s="229"/>
      <c r="D51" s="230"/>
    </row>
    <row r="52" spans="1:4" s="61" customFormat="1" ht="18.75" hidden="1">
      <c r="A52" s="103" t="s">
        <v>124</v>
      </c>
      <c r="B52" s="104" t="s">
        <v>234</v>
      </c>
      <c r="C52" s="229"/>
      <c r="D52" s="230"/>
    </row>
    <row r="53" spans="1:4" s="61" customFormat="1" ht="18.75" hidden="1">
      <c r="A53" s="103" t="s">
        <v>123</v>
      </c>
      <c r="B53" s="104" t="s">
        <v>235</v>
      </c>
      <c r="C53" s="229"/>
      <c r="D53" s="230"/>
    </row>
    <row r="54" spans="1:4" s="61" customFormat="1" ht="23.25" customHeight="1">
      <c r="A54" s="140" t="s">
        <v>236</v>
      </c>
      <c r="B54" s="141" t="s">
        <v>237</v>
      </c>
      <c r="C54" s="228">
        <f>C56</f>
        <v>0</v>
      </c>
      <c r="D54" s="228">
        <f>D56</f>
        <v>670.14</v>
      </c>
    </row>
    <row r="55" spans="1:4" s="61" customFormat="1" ht="18.75" hidden="1">
      <c r="A55" s="103" t="s">
        <v>238</v>
      </c>
      <c r="B55" s="104" t="s">
        <v>239</v>
      </c>
      <c r="C55" s="229"/>
      <c r="D55" s="230"/>
    </row>
    <row r="56" spans="1:4" s="61" customFormat="1" ht="20.25" customHeight="1">
      <c r="A56" s="103" t="s">
        <v>240</v>
      </c>
      <c r="B56" s="104" t="s">
        <v>241</v>
      </c>
      <c r="C56" s="229">
        <f ca="1">'9'!G65</f>
        <v>0</v>
      </c>
      <c r="D56" s="229">
        <v>670.14</v>
      </c>
    </row>
    <row r="57" spans="1:4" s="61" customFormat="1" ht="0.75" hidden="1" customHeight="1">
      <c r="A57" s="103" t="s">
        <v>242</v>
      </c>
      <c r="B57" s="104" t="s">
        <v>243</v>
      </c>
      <c r="C57" s="229"/>
      <c r="D57" s="230"/>
    </row>
    <row r="58" spans="1:4" s="61" customFormat="1" ht="18.75" hidden="1">
      <c r="A58" s="103" t="s">
        <v>244</v>
      </c>
      <c r="B58" s="104" t="s">
        <v>245</v>
      </c>
      <c r="C58" s="229"/>
      <c r="D58" s="230"/>
    </row>
    <row r="59" spans="1:4" s="61" customFormat="1" ht="18.75" hidden="1">
      <c r="A59" s="103" t="s">
        <v>246</v>
      </c>
      <c r="B59" s="104" t="s">
        <v>247</v>
      </c>
      <c r="C59" s="229"/>
      <c r="D59" s="230"/>
    </row>
    <row r="60" spans="1:4" s="61" customFormat="1" ht="18.75" hidden="1">
      <c r="A60" s="103" t="s">
        <v>276</v>
      </c>
      <c r="B60" s="104" t="s">
        <v>277</v>
      </c>
      <c r="C60" s="229"/>
      <c r="D60" s="230"/>
    </row>
    <row r="61" spans="1:4" s="61" customFormat="1" ht="18.75" hidden="1">
      <c r="A61" s="103" t="s">
        <v>130</v>
      </c>
      <c r="B61" s="104" t="s">
        <v>248</v>
      </c>
      <c r="C61" s="229"/>
      <c r="D61" s="230"/>
    </row>
    <row r="62" spans="1:4" s="61" customFormat="1" ht="37.5" hidden="1">
      <c r="A62" s="103" t="s">
        <v>249</v>
      </c>
      <c r="B62" s="104" t="s">
        <v>250</v>
      </c>
      <c r="C62" s="229"/>
      <c r="D62" s="230"/>
    </row>
    <row r="63" spans="1:4" s="61" customFormat="1" ht="18.75" hidden="1">
      <c r="A63" s="103" t="s">
        <v>278</v>
      </c>
      <c r="B63" s="104" t="s">
        <v>251</v>
      </c>
      <c r="C63" s="229"/>
      <c r="D63" s="230"/>
    </row>
    <row r="64" spans="1:4" s="61" customFormat="1" ht="56.25" hidden="1">
      <c r="A64" s="103" t="s">
        <v>279</v>
      </c>
      <c r="B64" s="104" t="s">
        <v>252</v>
      </c>
      <c r="C64" s="229"/>
      <c r="D64" s="230"/>
    </row>
    <row r="65" spans="1:4" s="61" customFormat="1" ht="37.5" hidden="1">
      <c r="A65" s="103" t="s">
        <v>253</v>
      </c>
      <c r="B65" s="104" t="s">
        <v>254</v>
      </c>
      <c r="C65" s="229"/>
      <c r="D65" s="230"/>
    </row>
    <row r="66" spans="1:4" s="61" customFormat="1" ht="18.75" hidden="1">
      <c r="A66" s="103" t="s">
        <v>266</v>
      </c>
      <c r="B66" s="104" t="s">
        <v>267</v>
      </c>
      <c r="C66" s="229"/>
      <c r="D66" s="230"/>
    </row>
    <row r="67" spans="1:4" s="61" customFormat="1" ht="3" hidden="1" customHeight="1">
      <c r="A67" s="103" t="s">
        <v>280</v>
      </c>
      <c r="B67" s="104" t="s">
        <v>268</v>
      </c>
      <c r="C67" s="229"/>
      <c r="D67" s="230"/>
    </row>
    <row r="68" spans="1:4" s="61" customFormat="1" ht="29.25" customHeight="1">
      <c r="A68" s="142" t="s">
        <v>122</v>
      </c>
      <c r="B68" s="143"/>
      <c r="C68" s="228">
        <f>C7+C15+C18+C24+C32+C45+C48+C54</f>
        <v>0</v>
      </c>
      <c r="D68" s="228">
        <f>D7+D15+D18+D24+D32+D45+D48+D54</f>
        <v>2806.64</v>
      </c>
    </row>
    <row r="69" spans="1:4" s="61" customFormat="1" ht="18.75">
      <c r="A69" s="105"/>
      <c r="B69" s="106"/>
      <c r="C69" s="107"/>
      <c r="D69" s="97"/>
    </row>
    <row r="70" spans="1:4" s="61" customFormat="1" ht="18.75">
      <c r="A70" s="105"/>
      <c r="B70" s="106"/>
      <c r="C70" s="107"/>
      <c r="D70" s="97"/>
    </row>
    <row r="71" spans="1:4" s="61" customFormat="1" ht="18.75">
      <c r="A71" s="105"/>
      <c r="B71" s="106"/>
      <c r="C71" s="107"/>
      <c r="D71" s="97"/>
    </row>
    <row r="72" spans="1:4" s="61" customFormat="1" ht="18.75">
      <c r="A72" s="105"/>
      <c r="B72" s="106"/>
      <c r="C72" s="107"/>
      <c r="D72" s="97"/>
    </row>
    <row r="73" spans="1:4" s="61" customFormat="1" ht="18.75">
      <c r="A73" s="105"/>
      <c r="B73" s="106"/>
      <c r="C73" s="107"/>
      <c r="D73" s="97"/>
    </row>
    <row r="74" spans="1:4" s="61" customFormat="1" ht="18.75">
      <c r="A74" s="105"/>
      <c r="B74" s="106"/>
      <c r="C74" s="107"/>
      <c r="D74" s="97"/>
    </row>
    <row r="75" spans="1:4" s="61" customFormat="1" ht="18.75">
      <c r="A75" s="105"/>
      <c r="B75" s="106"/>
      <c r="C75" s="107"/>
      <c r="D75" s="97"/>
    </row>
    <row r="76" spans="1:4" s="61" customFormat="1" ht="18.75">
      <c r="A76" s="105"/>
      <c r="B76" s="106"/>
      <c r="C76" s="107"/>
      <c r="D76" s="97"/>
    </row>
    <row r="77" spans="1:4" s="61" customFormat="1" ht="18.75">
      <c r="A77" s="105"/>
      <c r="B77" s="106"/>
      <c r="C77" s="107"/>
      <c r="D77" s="97"/>
    </row>
    <row r="78" spans="1:4" s="61" customFormat="1" ht="18.75">
      <c r="A78" s="105"/>
      <c r="B78" s="106"/>
      <c r="C78" s="107"/>
      <c r="D78" s="97"/>
    </row>
    <row r="79" spans="1:4" s="61" customFormat="1" ht="18.75">
      <c r="A79" s="105"/>
      <c r="B79" s="106"/>
      <c r="C79" s="107"/>
      <c r="D79" s="97"/>
    </row>
    <row r="80" spans="1:4" s="61" customFormat="1" ht="18.75">
      <c r="A80" s="105"/>
      <c r="B80" s="106"/>
      <c r="C80" s="107"/>
      <c r="D80" s="97"/>
    </row>
    <row r="81" spans="1:4" s="61" customFormat="1" ht="18.75">
      <c r="A81" s="105"/>
      <c r="B81" s="106"/>
      <c r="C81" s="107"/>
      <c r="D81" s="97"/>
    </row>
    <row r="82" spans="1:4" s="61" customFormat="1" ht="18.75">
      <c r="A82" s="105"/>
      <c r="B82" s="106"/>
      <c r="C82" s="107"/>
      <c r="D82" s="97"/>
    </row>
    <row r="83" spans="1:4" s="61" customFormat="1" ht="18.75">
      <c r="A83" s="105"/>
      <c r="B83" s="106"/>
      <c r="C83" s="107"/>
      <c r="D83" s="97"/>
    </row>
    <row r="84" spans="1:4" s="61" customFormat="1" ht="18.75">
      <c r="A84" s="105"/>
      <c r="B84" s="106"/>
      <c r="C84" s="107"/>
      <c r="D84" s="97"/>
    </row>
    <row r="85" spans="1:4" s="61" customFormat="1" ht="18.75">
      <c r="A85" s="105"/>
      <c r="B85" s="106"/>
      <c r="C85" s="107"/>
      <c r="D85" s="97"/>
    </row>
    <row r="86" spans="1:4" s="61" customFormat="1" ht="18.75">
      <c r="A86" s="105"/>
      <c r="B86" s="106"/>
      <c r="C86" s="107"/>
      <c r="D86" s="97"/>
    </row>
    <row r="87" spans="1:4" s="61" customFormat="1" ht="18.75">
      <c r="A87" s="105"/>
      <c r="B87" s="106"/>
      <c r="C87" s="107"/>
      <c r="D87" s="97"/>
    </row>
    <row r="88" spans="1:4" s="61" customFormat="1" ht="18.75">
      <c r="A88" s="105"/>
      <c r="B88" s="106"/>
      <c r="C88" s="107"/>
      <c r="D88" s="97"/>
    </row>
    <row r="89" spans="1:4" s="61" customFormat="1" ht="18.75">
      <c r="A89" s="105"/>
      <c r="B89" s="106"/>
      <c r="C89" s="107"/>
      <c r="D89" s="97"/>
    </row>
    <row r="90" spans="1:4" s="61" customFormat="1" ht="18.75">
      <c r="A90" s="105"/>
      <c r="B90" s="106"/>
      <c r="C90" s="107"/>
      <c r="D90" s="97"/>
    </row>
    <row r="91" spans="1:4" s="61" customFormat="1" ht="18.75">
      <c r="A91" s="105"/>
      <c r="B91" s="106"/>
      <c r="C91" s="107"/>
      <c r="D91" s="97"/>
    </row>
    <row r="92" spans="1:4" s="61" customFormat="1" ht="18.75">
      <c r="A92" s="105"/>
      <c r="B92" s="106"/>
      <c r="C92" s="107"/>
      <c r="D92" s="97"/>
    </row>
    <row r="93" spans="1:4" s="61" customFormat="1" ht="18.75">
      <c r="A93" s="105"/>
      <c r="B93" s="106"/>
      <c r="C93" s="107"/>
      <c r="D93" s="97"/>
    </row>
    <row r="94" spans="1:4" s="61" customFormat="1" ht="18.75">
      <c r="A94" s="105"/>
      <c r="B94" s="106"/>
      <c r="C94" s="107"/>
      <c r="D94" s="97"/>
    </row>
    <row r="95" spans="1:4" s="61" customFormat="1" ht="18.75">
      <c r="A95" s="105"/>
      <c r="B95" s="106"/>
      <c r="C95" s="107"/>
      <c r="D95" s="97"/>
    </row>
    <row r="96" spans="1:4" s="61" customFormat="1" ht="18.75">
      <c r="A96" s="105"/>
      <c r="B96" s="106"/>
      <c r="C96" s="107"/>
      <c r="D96" s="97"/>
    </row>
    <row r="97" spans="1:4" s="61" customFormat="1" ht="18.75">
      <c r="A97" s="105"/>
      <c r="B97" s="106"/>
      <c r="C97" s="107"/>
      <c r="D97" s="97"/>
    </row>
    <row r="98" spans="1:4">
      <c r="B98" s="55"/>
    </row>
    <row r="99" spans="1:4">
      <c r="B99" s="55"/>
    </row>
    <row r="100" spans="1:4">
      <c r="B100" s="55"/>
    </row>
    <row r="101" spans="1:4">
      <c r="B101" s="55"/>
    </row>
    <row r="102" spans="1:4">
      <c r="B102" s="55"/>
    </row>
    <row r="103" spans="1:4">
      <c r="B103" s="55"/>
    </row>
    <row r="104" spans="1:4">
      <c r="B104" s="55"/>
    </row>
    <row r="105" spans="1:4">
      <c r="B105" s="55"/>
    </row>
    <row r="106" spans="1:4">
      <c r="B106" s="55"/>
    </row>
    <row r="107" spans="1:4">
      <c r="B107" s="55"/>
    </row>
    <row r="108" spans="1:4">
      <c r="B108" s="55"/>
    </row>
    <row r="109" spans="1:4">
      <c r="B109" s="55"/>
    </row>
    <row r="110" spans="1:4">
      <c r="B110" s="55"/>
    </row>
    <row r="111" spans="1:4">
      <c r="B111" s="55"/>
    </row>
    <row r="112" spans="1:4">
      <c r="B112" s="55"/>
    </row>
    <row r="113" spans="2:2">
      <c r="B113" s="55"/>
    </row>
    <row r="114" spans="2:2">
      <c r="B114" s="55"/>
    </row>
    <row r="115" spans="2:2">
      <c r="B115" s="55"/>
    </row>
    <row r="116" spans="2:2">
      <c r="B116" s="55"/>
    </row>
    <row r="117" spans="2:2">
      <c r="B117" s="55"/>
    </row>
    <row r="118" spans="2:2">
      <c r="B118" s="55"/>
    </row>
    <row r="119" spans="2:2">
      <c r="B119" s="55"/>
    </row>
    <row r="120" spans="2:2">
      <c r="B120" s="55"/>
    </row>
  </sheetData>
  <mergeCells count="2">
    <mergeCell ref="A3:D3"/>
    <mergeCell ref="B1:D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6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view="pageBreakPreview" topLeftCell="A16" zoomScale="60" workbookViewId="0">
      <selection activeCell="E67" sqref="E67"/>
    </sheetView>
  </sheetViews>
  <sheetFormatPr defaultRowHeight="12.75"/>
  <cols>
    <col min="1" max="1" width="84.5703125" style="37" customWidth="1"/>
    <col min="2" max="2" width="14" style="25" customWidth="1"/>
    <col min="3" max="3" width="15.140625" style="36" customWidth="1"/>
    <col min="4" max="4" width="17.28515625" style="23" customWidth="1"/>
    <col min="5" max="5" width="17.140625" style="23" customWidth="1"/>
    <col min="6" max="16384" width="9.140625" style="23"/>
  </cols>
  <sheetData>
    <row r="1" spans="1:6" ht="95.25" customHeight="1">
      <c r="A1" s="105"/>
      <c r="B1" s="274"/>
      <c r="C1" s="339" t="s">
        <v>355</v>
      </c>
      <c r="D1" s="339"/>
      <c r="E1" s="339"/>
    </row>
    <row r="2" spans="1:6" ht="24" customHeight="1">
      <c r="A2" s="105"/>
      <c r="B2" s="274"/>
      <c r="C2" s="105"/>
      <c r="D2" s="105"/>
      <c r="E2" s="97"/>
    </row>
    <row r="3" spans="1:6" ht="64.5" customHeight="1">
      <c r="A3" s="336" t="s">
        <v>509</v>
      </c>
      <c r="B3" s="336"/>
      <c r="C3" s="336"/>
      <c r="D3" s="336"/>
      <c r="E3" s="288"/>
      <c r="F3" s="56"/>
    </row>
    <row r="4" spans="1:6" s="57" customFormat="1" ht="18.75">
      <c r="A4" s="288"/>
      <c r="B4" s="300"/>
      <c r="C4" s="288"/>
      <c r="D4" s="338" t="s">
        <v>281</v>
      </c>
      <c r="E4" s="338"/>
      <c r="F4" s="56"/>
    </row>
    <row r="5" spans="1:6" s="60" customFormat="1" ht="81" customHeight="1">
      <c r="A5" s="98" t="s">
        <v>168</v>
      </c>
      <c r="B5" s="98" t="s">
        <v>292</v>
      </c>
      <c r="C5" s="98" t="s">
        <v>156</v>
      </c>
      <c r="D5" s="98" t="s">
        <v>157</v>
      </c>
      <c r="E5" s="98" t="s">
        <v>158</v>
      </c>
    </row>
    <row r="6" spans="1:6" s="57" customFormat="1" ht="18.75">
      <c r="A6" s="98">
        <v>1</v>
      </c>
      <c r="B6" s="108">
        <v>2</v>
      </c>
      <c r="C6" s="98">
        <v>3</v>
      </c>
      <c r="D6" s="98">
        <v>4</v>
      </c>
      <c r="E6" s="98">
        <v>5</v>
      </c>
    </row>
    <row r="7" spans="1:6" s="97" customFormat="1" ht="28.5" customHeight="1">
      <c r="A7" s="140" t="s">
        <v>167</v>
      </c>
      <c r="B7" s="141" t="s">
        <v>178</v>
      </c>
      <c r="C7" s="228">
        <f>C8+C10+C13</f>
        <v>0</v>
      </c>
      <c r="D7" s="228">
        <f>D8+D10+D13</f>
        <v>1293.94</v>
      </c>
      <c r="E7" s="228">
        <f>E8+E10+E13</f>
        <v>1256.0300000000002</v>
      </c>
    </row>
    <row r="8" spans="1:6" s="97" customFormat="1" ht="37.5">
      <c r="A8" s="103" t="s">
        <v>166</v>
      </c>
      <c r="B8" s="104" t="s">
        <v>269</v>
      </c>
      <c r="C8" s="229">
        <f ca="1">'10'!G8</f>
        <v>0</v>
      </c>
      <c r="D8" s="229">
        <v>444.63</v>
      </c>
      <c r="E8" s="229">
        <v>444.63</v>
      </c>
    </row>
    <row r="9" spans="1:6" s="97" customFormat="1" ht="0.75" customHeight="1">
      <c r="A9" s="103" t="s">
        <v>165</v>
      </c>
      <c r="B9" s="104" t="s">
        <v>179</v>
      </c>
      <c r="C9" s="229"/>
      <c r="D9" s="229">
        <f ca="1">'10'!H9</f>
        <v>444.63</v>
      </c>
      <c r="E9" s="229">
        <f ca="1">'10'!I9</f>
        <v>444.63</v>
      </c>
    </row>
    <row r="10" spans="1:6" s="97" customFormat="1" ht="55.5" customHeight="1">
      <c r="A10" s="103" t="s">
        <v>155</v>
      </c>
      <c r="B10" s="104" t="s">
        <v>180</v>
      </c>
      <c r="C10" s="229">
        <f ca="1">'10'!G13</f>
        <v>0</v>
      </c>
      <c r="D10" s="229">
        <v>846.1</v>
      </c>
      <c r="E10" s="229">
        <v>808.19</v>
      </c>
    </row>
    <row r="11" spans="1:6" s="97" customFormat="1" ht="37.5" hidden="1">
      <c r="A11" s="103" t="s">
        <v>154</v>
      </c>
      <c r="B11" s="104" t="s">
        <v>181</v>
      </c>
      <c r="C11" s="229"/>
      <c r="D11" s="230"/>
      <c r="E11" s="230"/>
    </row>
    <row r="12" spans="1:6" s="97" customFormat="1" ht="18.75" hidden="1">
      <c r="A12" s="103" t="s">
        <v>153</v>
      </c>
      <c r="B12" s="104" t="s">
        <v>182</v>
      </c>
      <c r="C12" s="229"/>
      <c r="D12" s="230"/>
      <c r="E12" s="230"/>
    </row>
    <row r="13" spans="1:6" s="97" customFormat="1" ht="27" customHeight="1">
      <c r="A13" s="103" t="s">
        <v>152</v>
      </c>
      <c r="B13" s="104" t="s">
        <v>183</v>
      </c>
      <c r="C13" s="229">
        <f ca="1">'10'!G24</f>
        <v>0</v>
      </c>
      <c r="D13" s="229">
        <v>3.21</v>
      </c>
      <c r="E13" s="229">
        <v>3.21</v>
      </c>
    </row>
    <row r="14" spans="1:6" s="97" customFormat="1" ht="18.75" hidden="1">
      <c r="A14" s="103" t="s">
        <v>151</v>
      </c>
      <c r="B14" s="104" t="s">
        <v>184</v>
      </c>
      <c r="C14" s="229"/>
      <c r="D14" s="230"/>
      <c r="E14" s="230"/>
    </row>
    <row r="15" spans="1:6" s="97" customFormat="1" ht="26.25" customHeight="1">
      <c r="A15" s="140" t="s">
        <v>150</v>
      </c>
      <c r="B15" s="141" t="s">
        <v>185</v>
      </c>
      <c r="C15" s="228">
        <f ca="1">C16</f>
        <v>0</v>
      </c>
      <c r="D15" s="228">
        <f ca="1">D16</f>
        <v>52.4</v>
      </c>
      <c r="E15" s="228">
        <f ca="1">E16</f>
        <v>52.4</v>
      </c>
    </row>
    <row r="16" spans="1:6" s="97" customFormat="1" ht="27.75" customHeight="1">
      <c r="A16" s="103" t="s">
        <v>186</v>
      </c>
      <c r="B16" s="104" t="s">
        <v>187</v>
      </c>
      <c r="C16" s="229">
        <f ca="1">'10'!G28</f>
        <v>0</v>
      </c>
      <c r="D16" s="229">
        <f ca="1">'10'!H30</f>
        <v>52.4</v>
      </c>
      <c r="E16" s="229">
        <f ca="1">'10'!I30</f>
        <v>52.4</v>
      </c>
    </row>
    <row r="17" spans="1:5" s="97" customFormat="1" ht="18.75" hidden="1">
      <c r="A17" s="103" t="s">
        <v>188</v>
      </c>
      <c r="B17" s="104" t="s">
        <v>189</v>
      </c>
      <c r="C17" s="229"/>
      <c r="D17" s="230"/>
      <c r="E17" s="230"/>
    </row>
    <row r="18" spans="1:5" s="97" customFormat="1" ht="39" customHeight="1">
      <c r="A18" s="140" t="s">
        <v>149</v>
      </c>
      <c r="B18" s="141" t="s">
        <v>190</v>
      </c>
      <c r="C18" s="228">
        <f>C22</f>
        <v>0</v>
      </c>
      <c r="D18" s="228">
        <f>D21</f>
        <v>6</v>
      </c>
      <c r="E18" s="228">
        <f>E21</f>
        <v>6</v>
      </c>
    </row>
    <row r="19" spans="1:5" s="97" customFormat="1" ht="1.5" customHeight="1">
      <c r="A19" s="103" t="s">
        <v>148</v>
      </c>
      <c r="B19" s="104" t="s">
        <v>191</v>
      </c>
      <c r="C19" s="229"/>
      <c r="D19" s="230"/>
      <c r="E19" s="230"/>
    </row>
    <row r="20" spans="1:5" s="97" customFormat="1" ht="37.5" hidden="1" customHeight="1">
      <c r="A20" s="103" t="s">
        <v>270</v>
      </c>
      <c r="B20" s="104" t="s">
        <v>271</v>
      </c>
      <c r="C20" s="229"/>
      <c r="D20" s="230"/>
      <c r="E20" s="230"/>
    </row>
    <row r="21" spans="1:5" s="97" customFormat="1" ht="41.25" customHeight="1">
      <c r="A21" s="103" t="s">
        <v>272</v>
      </c>
      <c r="B21" s="104" t="s">
        <v>192</v>
      </c>
      <c r="C21" s="229">
        <f ca="1">'10'!G36</f>
        <v>0</v>
      </c>
      <c r="D21" s="229">
        <f ca="1">'10'!H36</f>
        <v>6</v>
      </c>
      <c r="E21" s="229">
        <f ca="1">'10'!I36</f>
        <v>6</v>
      </c>
    </row>
    <row r="22" spans="1:5" s="97" customFormat="1" ht="31.5" hidden="1" customHeight="1">
      <c r="A22" s="103" t="s">
        <v>147</v>
      </c>
      <c r="B22" s="104" t="s">
        <v>193</v>
      </c>
      <c r="C22" s="229">
        <v>0</v>
      </c>
      <c r="D22" s="230">
        <v>0</v>
      </c>
      <c r="E22" s="230">
        <v>0</v>
      </c>
    </row>
    <row r="23" spans="1:5" s="97" customFormat="1" ht="28.5" hidden="1" customHeight="1">
      <c r="A23" s="103" t="s">
        <v>194</v>
      </c>
      <c r="B23" s="104" t="s">
        <v>195</v>
      </c>
      <c r="C23" s="229"/>
      <c r="D23" s="230"/>
      <c r="E23" s="230"/>
    </row>
    <row r="24" spans="1:5" s="97" customFormat="1" ht="24.75" customHeight="1">
      <c r="A24" s="140" t="s">
        <v>146</v>
      </c>
      <c r="B24" s="141" t="s">
        <v>196</v>
      </c>
      <c r="C24" s="228">
        <f>C29+C26</f>
        <v>0</v>
      </c>
      <c r="D24" s="228">
        <f>D29+D26</f>
        <v>2</v>
      </c>
      <c r="E24" s="228">
        <f>E29+E26</f>
        <v>2</v>
      </c>
    </row>
    <row r="25" spans="1:5" s="97" customFormat="1" ht="0.75" customHeight="1">
      <c r="A25" s="103" t="s">
        <v>145</v>
      </c>
      <c r="B25" s="104" t="s">
        <v>197</v>
      </c>
      <c r="C25" s="229"/>
      <c r="D25" s="230"/>
      <c r="E25" s="230"/>
    </row>
    <row r="26" spans="1:5" s="97" customFormat="1" ht="31.5" customHeight="1">
      <c r="A26" s="103" t="s">
        <v>144</v>
      </c>
      <c r="B26" s="104" t="s">
        <v>198</v>
      </c>
      <c r="C26" s="231">
        <f ca="1">'10'!G40</f>
        <v>0</v>
      </c>
      <c r="D26" s="231">
        <f ca="1">'10'!H40</f>
        <v>2</v>
      </c>
      <c r="E26" s="231">
        <f ca="1">'10'!I40</f>
        <v>2</v>
      </c>
    </row>
    <row r="27" spans="1:5" s="97" customFormat="1" ht="0.75" customHeight="1">
      <c r="A27" s="103" t="s">
        <v>203</v>
      </c>
      <c r="B27" s="104" t="s">
        <v>204</v>
      </c>
      <c r="C27" s="229"/>
      <c r="D27" s="230"/>
      <c r="E27" s="230"/>
    </row>
    <row r="28" spans="1:5" s="97" customFormat="1" ht="26.25" hidden="1" customHeight="1">
      <c r="A28" s="103" t="s">
        <v>205</v>
      </c>
      <c r="B28" s="104" t="s">
        <v>206</v>
      </c>
      <c r="C28" s="229"/>
      <c r="D28" s="230"/>
      <c r="E28" s="230"/>
    </row>
    <row r="29" spans="1:5" s="97" customFormat="1" ht="29.25" hidden="1" customHeight="1">
      <c r="A29" s="103" t="s">
        <v>207</v>
      </c>
      <c r="B29" s="104" t="s">
        <v>208</v>
      </c>
      <c r="C29" s="229">
        <f ca="1">'10'!G36</f>
        <v>0</v>
      </c>
      <c r="D29" s="229"/>
      <c r="E29" s="229"/>
    </row>
    <row r="30" spans="1:5" s="97" customFormat="1" ht="18.75" hidden="1">
      <c r="A30" s="103" t="s">
        <v>209</v>
      </c>
      <c r="B30" s="104" t="s">
        <v>210</v>
      </c>
      <c r="C30" s="229"/>
      <c r="D30" s="230"/>
      <c r="E30" s="230"/>
    </row>
    <row r="31" spans="1:5" s="97" customFormat="1" ht="1.5" hidden="1" customHeight="1">
      <c r="A31" s="103" t="s">
        <v>143</v>
      </c>
      <c r="B31" s="104" t="s">
        <v>211</v>
      </c>
      <c r="C31" s="229"/>
      <c r="D31" s="230"/>
      <c r="E31" s="230"/>
    </row>
    <row r="32" spans="1:5" s="97" customFormat="1" ht="21.75" customHeight="1">
      <c r="A32" s="140" t="s">
        <v>142</v>
      </c>
      <c r="B32" s="141" t="s">
        <v>212</v>
      </c>
      <c r="C32" s="228">
        <f>C35</f>
        <v>0</v>
      </c>
      <c r="D32" s="228">
        <f>D35+D34</f>
        <v>102.30000000000001</v>
      </c>
      <c r="E32" s="228">
        <f>E35+E34</f>
        <v>102.30000000000001</v>
      </c>
    </row>
    <row r="33" spans="1:5" s="97" customFormat="1" ht="0.75" customHeight="1">
      <c r="A33" s="103" t="s">
        <v>141</v>
      </c>
      <c r="B33" s="104" t="s">
        <v>213</v>
      </c>
      <c r="C33" s="229">
        <f ca="1">'10'!G39</f>
        <v>0</v>
      </c>
      <c r="D33" s="229">
        <f ca="1">'10'!H46</f>
        <v>10.4</v>
      </c>
      <c r="E33" s="229">
        <f ca="1">'10'!I46</f>
        <v>10.4</v>
      </c>
    </row>
    <row r="34" spans="1:5" s="97" customFormat="1" ht="26.25" customHeight="1">
      <c r="A34" s="103" t="s">
        <v>140</v>
      </c>
      <c r="B34" s="104" t="s">
        <v>214</v>
      </c>
      <c r="C34" s="229">
        <f ca="1">'10'!G40</f>
        <v>0</v>
      </c>
      <c r="D34" s="229">
        <f ca="1">'10'!H47</f>
        <v>10.4</v>
      </c>
      <c r="E34" s="229">
        <f ca="1">'10'!I47</f>
        <v>10.4</v>
      </c>
    </row>
    <row r="35" spans="1:5" s="97" customFormat="1" ht="23.25" customHeight="1">
      <c r="A35" s="103" t="s">
        <v>139</v>
      </c>
      <c r="B35" s="104" t="s">
        <v>215</v>
      </c>
      <c r="C35" s="229">
        <f ca="1">'10'!G41</f>
        <v>0</v>
      </c>
      <c r="D35" s="229">
        <f ca="1">'10'!H48</f>
        <v>91.9</v>
      </c>
      <c r="E35" s="229">
        <f ca="1">'10'!I48</f>
        <v>91.9</v>
      </c>
    </row>
    <row r="36" spans="1:5" s="97" customFormat="1" ht="18.75" hidden="1">
      <c r="A36" s="103" t="s">
        <v>138</v>
      </c>
      <c r="B36" s="104" t="s">
        <v>216</v>
      </c>
      <c r="C36" s="229"/>
      <c r="D36" s="230"/>
      <c r="E36" s="230"/>
    </row>
    <row r="37" spans="1:5" s="97" customFormat="1" ht="0.75" customHeight="1">
      <c r="A37" s="103" t="s">
        <v>217</v>
      </c>
      <c r="B37" s="104" t="s">
        <v>218</v>
      </c>
      <c r="C37" s="229"/>
      <c r="D37" s="230"/>
      <c r="E37" s="230"/>
    </row>
    <row r="38" spans="1:5" s="97" customFormat="1" ht="18.75" hidden="1">
      <c r="A38" s="103" t="s">
        <v>219</v>
      </c>
      <c r="B38" s="104" t="s">
        <v>220</v>
      </c>
      <c r="C38" s="229"/>
      <c r="D38" s="230"/>
      <c r="E38" s="230"/>
    </row>
    <row r="39" spans="1:5" s="97" customFormat="1" ht="18.75" hidden="1">
      <c r="A39" s="103" t="s">
        <v>137</v>
      </c>
      <c r="B39" s="104" t="s">
        <v>221</v>
      </c>
      <c r="C39" s="229"/>
      <c r="D39" s="230"/>
      <c r="E39" s="230"/>
    </row>
    <row r="40" spans="1:5" s="97" customFormat="1" ht="18.75" hidden="1">
      <c r="A40" s="103" t="s">
        <v>136</v>
      </c>
      <c r="B40" s="104" t="s">
        <v>222</v>
      </c>
      <c r="C40" s="229"/>
      <c r="D40" s="230"/>
      <c r="E40" s="230"/>
    </row>
    <row r="41" spans="1:5" s="97" customFormat="1" ht="18.75" hidden="1">
      <c r="A41" s="103" t="s">
        <v>135</v>
      </c>
      <c r="B41" s="104" t="s">
        <v>223</v>
      </c>
      <c r="C41" s="229"/>
      <c r="D41" s="230"/>
      <c r="E41" s="230"/>
    </row>
    <row r="42" spans="1:5" s="97" customFormat="1" ht="37.5" hidden="1">
      <c r="A42" s="103" t="s">
        <v>134</v>
      </c>
      <c r="B42" s="104" t="s">
        <v>224</v>
      </c>
      <c r="C42" s="229"/>
      <c r="D42" s="230"/>
      <c r="E42" s="230"/>
    </row>
    <row r="43" spans="1:5" s="97" customFormat="1" ht="18.75" hidden="1">
      <c r="A43" s="103" t="s">
        <v>133</v>
      </c>
      <c r="B43" s="104" t="s">
        <v>225</v>
      </c>
      <c r="C43" s="229"/>
      <c r="D43" s="230"/>
      <c r="E43" s="230"/>
    </row>
    <row r="44" spans="1:5" s="97" customFormat="1" ht="18.75" hidden="1">
      <c r="A44" s="103" t="s">
        <v>132</v>
      </c>
      <c r="B44" s="104" t="s">
        <v>226</v>
      </c>
      <c r="C44" s="229"/>
      <c r="D44" s="230"/>
      <c r="E44" s="230"/>
    </row>
    <row r="45" spans="1:5" s="97" customFormat="1" ht="23.25" customHeight="1">
      <c r="A45" s="140" t="s">
        <v>273</v>
      </c>
      <c r="B45" s="141" t="s">
        <v>227</v>
      </c>
      <c r="C45" s="228">
        <f>C46</f>
        <v>0</v>
      </c>
      <c r="D45" s="228">
        <f>D46</f>
        <v>550.23</v>
      </c>
      <c r="E45" s="228">
        <f>E46</f>
        <v>547.29</v>
      </c>
    </row>
    <row r="46" spans="1:5" s="97" customFormat="1" ht="24" customHeight="1">
      <c r="A46" s="103" t="s">
        <v>131</v>
      </c>
      <c r="B46" s="104" t="s">
        <v>228</v>
      </c>
      <c r="C46" s="229">
        <f ca="1">'10'!G46</f>
        <v>0</v>
      </c>
      <c r="D46" s="229">
        <v>550.23</v>
      </c>
      <c r="E46" s="229">
        <v>547.29</v>
      </c>
    </row>
    <row r="47" spans="1:5" s="97" customFormat="1" ht="18.75" hidden="1">
      <c r="A47" s="103" t="s">
        <v>274</v>
      </c>
      <c r="B47" s="104" t="s">
        <v>229</v>
      </c>
      <c r="C47" s="229"/>
      <c r="D47" s="230"/>
      <c r="E47" s="230"/>
    </row>
    <row r="48" spans="1:5" s="97" customFormat="1" ht="0.75" customHeight="1">
      <c r="A48" s="140" t="s">
        <v>127</v>
      </c>
      <c r="B48" s="141" t="s">
        <v>230</v>
      </c>
      <c r="C48" s="228">
        <f ca="1">C49</f>
        <v>0</v>
      </c>
      <c r="D48" s="228">
        <f ca="1">D49</f>
        <v>0</v>
      </c>
      <c r="E48" s="228">
        <f ca="1">E49</f>
        <v>0</v>
      </c>
    </row>
    <row r="49" spans="1:5" s="97" customFormat="1" ht="37.5" hidden="1">
      <c r="A49" s="103" t="s">
        <v>275</v>
      </c>
      <c r="B49" s="104" t="s">
        <v>231</v>
      </c>
      <c r="C49" s="229">
        <f ca="1">'10'!G58</f>
        <v>0</v>
      </c>
      <c r="D49" s="229">
        <f ca="1">'10'!H62</f>
        <v>0</v>
      </c>
      <c r="E49" s="229">
        <f ca="1">'10'!I62</f>
        <v>0</v>
      </c>
    </row>
    <row r="50" spans="1:5" s="97" customFormat="1" ht="18.75" hidden="1">
      <c r="A50" s="103" t="s">
        <v>126</v>
      </c>
      <c r="B50" s="104" t="s">
        <v>232</v>
      </c>
      <c r="C50" s="229"/>
      <c r="D50" s="230"/>
      <c r="E50" s="230"/>
    </row>
    <row r="51" spans="1:5" s="97" customFormat="1" ht="18.75" hidden="1">
      <c r="A51" s="103" t="s">
        <v>125</v>
      </c>
      <c r="B51" s="104" t="s">
        <v>233</v>
      </c>
      <c r="C51" s="229"/>
      <c r="D51" s="230"/>
      <c r="E51" s="230"/>
    </row>
    <row r="52" spans="1:5" s="97" customFormat="1" ht="18.75" hidden="1">
      <c r="A52" s="103" t="s">
        <v>124</v>
      </c>
      <c r="B52" s="104" t="s">
        <v>234</v>
      </c>
      <c r="C52" s="229"/>
      <c r="D52" s="230"/>
      <c r="E52" s="230"/>
    </row>
    <row r="53" spans="1:5" s="97" customFormat="1" ht="18.75" hidden="1">
      <c r="A53" s="103" t="s">
        <v>123</v>
      </c>
      <c r="B53" s="104" t="s">
        <v>235</v>
      </c>
      <c r="C53" s="229"/>
      <c r="D53" s="230"/>
      <c r="E53" s="230"/>
    </row>
    <row r="54" spans="1:5" s="97" customFormat="1" ht="18" customHeight="1">
      <c r="A54" s="140" t="s">
        <v>236</v>
      </c>
      <c r="B54" s="141" t="s">
        <v>237</v>
      </c>
      <c r="C54" s="228">
        <f>C56</f>
        <v>0</v>
      </c>
      <c r="D54" s="228">
        <f>D56</f>
        <v>666.19</v>
      </c>
      <c r="E54" s="228">
        <f>E56</f>
        <v>638.98</v>
      </c>
    </row>
    <row r="55" spans="1:5" s="97" customFormat="1" ht="18.75" hidden="1">
      <c r="A55" s="103" t="s">
        <v>238</v>
      </c>
      <c r="B55" s="104" t="s">
        <v>239</v>
      </c>
      <c r="C55" s="229"/>
      <c r="D55" s="230"/>
      <c r="E55" s="230"/>
    </row>
    <row r="56" spans="1:5" s="97" customFormat="1" ht="26.25" customHeight="1">
      <c r="A56" s="103" t="s">
        <v>240</v>
      </c>
      <c r="B56" s="104" t="s">
        <v>241</v>
      </c>
      <c r="C56" s="229">
        <f ca="1">'10'!G64</f>
        <v>0</v>
      </c>
      <c r="D56" s="229">
        <v>666.19</v>
      </c>
      <c r="E56" s="229">
        <v>638.98</v>
      </c>
    </row>
    <row r="57" spans="1:5" s="97" customFormat="1" ht="18.75" hidden="1">
      <c r="A57" s="103" t="s">
        <v>242</v>
      </c>
      <c r="B57" s="104" t="s">
        <v>243</v>
      </c>
      <c r="C57" s="229"/>
      <c r="D57" s="230"/>
      <c r="E57" s="230"/>
    </row>
    <row r="58" spans="1:5" s="97" customFormat="1" ht="18.75" hidden="1">
      <c r="A58" s="103" t="s">
        <v>244</v>
      </c>
      <c r="B58" s="104" t="s">
        <v>245</v>
      </c>
      <c r="C58" s="229"/>
      <c r="D58" s="230"/>
      <c r="E58" s="230"/>
    </row>
    <row r="59" spans="1:5" s="97" customFormat="1" ht="6" hidden="1" customHeight="1">
      <c r="A59" s="103" t="s">
        <v>246</v>
      </c>
      <c r="B59" s="104" t="s">
        <v>247</v>
      </c>
      <c r="C59" s="229"/>
      <c r="D59" s="230"/>
      <c r="E59" s="230"/>
    </row>
    <row r="60" spans="1:5" s="97" customFormat="1" ht="18.75" hidden="1">
      <c r="A60" s="103" t="s">
        <v>276</v>
      </c>
      <c r="B60" s="104" t="s">
        <v>277</v>
      </c>
      <c r="C60" s="229"/>
      <c r="D60" s="230"/>
      <c r="E60" s="230"/>
    </row>
    <row r="61" spans="1:5" s="97" customFormat="1" ht="18.75" hidden="1">
      <c r="A61" s="103" t="s">
        <v>130</v>
      </c>
      <c r="B61" s="104" t="s">
        <v>248</v>
      </c>
      <c r="C61" s="229"/>
      <c r="D61" s="230"/>
      <c r="E61" s="230"/>
    </row>
    <row r="62" spans="1:5" s="97" customFormat="1" ht="37.5" hidden="1">
      <c r="A62" s="103" t="s">
        <v>249</v>
      </c>
      <c r="B62" s="104" t="s">
        <v>250</v>
      </c>
      <c r="C62" s="229"/>
      <c r="D62" s="230"/>
      <c r="E62" s="230"/>
    </row>
    <row r="63" spans="1:5" s="97" customFormat="1" ht="37.5" hidden="1">
      <c r="A63" s="103" t="s">
        <v>278</v>
      </c>
      <c r="B63" s="104" t="s">
        <v>251</v>
      </c>
      <c r="C63" s="229"/>
      <c r="D63" s="230"/>
      <c r="E63" s="230"/>
    </row>
    <row r="64" spans="1:5" s="97" customFormat="1" ht="56.25" hidden="1">
      <c r="A64" s="103" t="s">
        <v>279</v>
      </c>
      <c r="B64" s="104" t="s">
        <v>252</v>
      </c>
      <c r="C64" s="229"/>
      <c r="D64" s="230"/>
      <c r="E64" s="230"/>
    </row>
    <row r="65" spans="1:5" s="97" customFormat="1" ht="37.5" hidden="1">
      <c r="A65" s="103" t="s">
        <v>253</v>
      </c>
      <c r="B65" s="104" t="s">
        <v>254</v>
      </c>
      <c r="C65" s="229"/>
      <c r="D65" s="230"/>
      <c r="E65" s="230"/>
    </row>
    <row r="66" spans="1:5" s="97" customFormat="1" ht="18.75" hidden="1">
      <c r="A66" s="103" t="s">
        <v>266</v>
      </c>
      <c r="B66" s="104" t="s">
        <v>267</v>
      </c>
      <c r="C66" s="229"/>
      <c r="D66" s="230"/>
      <c r="E66" s="230"/>
    </row>
    <row r="67" spans="1:5" s="97" customFormat="1" ht="18.75">
      <c r="A67" s="301" t="s">
        <v>52</v>
      </c>
      <c r="B67" s="302" t="s">
        <v>53</v>
      </c>
      <c r="C67" s="229">
        <f ca="1">'10'!G70</f>
        <v>0</v>
      </c>
      <c r="D67" s="229">
        <f ca="1">'10'!H72</f>
        <v>68.540000000000006</v>
      </c>
      <c r="E67" s="229">
        <f ca="1">'10'!I72</f>
        <v>137.1</v>
      </c>
    </row>
    <row r="68" spans="1:5" s="97" customFormat="1" ht="31.5" customHeight="1">
      <c r="A68" s="142" t="s">
        <v>122</v>
      </c>
      <c r="B68" s="143"/>
      <c r="C68" s="228">
        <f>C7+C15+C18+C24+C32+C45+C48+C54+C67</f>
        <v>0</v>
      </c>
      <c r="D68" s="228">
        <f>D7+D15+D18+D24+D32+D45+D48+D54+D67</f>
        <v>2741.6000000000004</v>
      </c>
      <c r="E68" s="228">
        <f>E7+E15+E18+E24+E32+E45+E48+E54+E67</f>
        <v>2742.1</v>
      </c>
    </row>
    <row r="69" spans="1:5" ht="18.75">
      <c r="A69" s="105"/>
      <c r="B69" s="106"/>
      <c r="C69" s="107"/>
      <c r="D69" s="97"/>
      <c r="E69" s="97"/>
    </row>
    <row r="70" spans="1:5" ht="18.75">
      <c r="A70" s="105"/>
      <c r="B70" s="106"/>
      <c r="C70" s="107"/>
      <c r="D70" s="97"/>
      <c r="E70" s="97"/>
    </row>
    <row r="71" spans="1:5" ht="18.75">
      <c r="A71" s="105"/>
      <c r="B71" s="106"/>
      <c r="C71" s="107"/>
      <c r="D71" s="97"/>
      <c r="E71" s="97"/>
    </row>
    <row r="72" spans="1:5" ht="18.75">
      <c r="A72" s="105"/>
      <c r="B72" s="106"/>
      <c r="C72" s="107"/>
      <c r="D72" s="97"/>
      <c r="E72" s="97"/>
    </row>
    <row r="73" spans="1:5" ht="18.75">
      <c r="A73" s="105"/>
      <c r="B73" s="106"/>
      <c r="C73" s="107"/>
      <c r="D73" s="97"/>
      <c r="E73" s="97"/>
    </row>
    <row r="74" spans="1:5" ht="18.75">
      <c r="A74" s="105"/>
      <c r="B74" s="106"/>
      <c r="C74" s="107"/>
      <c r="D74" s="97"/>
      <c r="E74" s="97"/>
    </row>
    <row r="75" spans="1:5" ht="18.75">
      <c r="A75" s="105"/>
      <c r="B75" s="106"/>
      <c r="C75" s="107"/>
      <c r="D75" s="97"/>
      <c r="E75" s="97"/>
    </row>
    <row r="76" spans="1:5" ht="18.75">
      <c r="A76" s="105"/>
      <c r="B76" s="106"/>
      <c r="C76" s="107"/>
      <c r="D76" s="97"/>
      <c r="E76" s="97"/>
    </row>
    <row r="77" spans="1:5" ht="18.75">
      <c r="A77" s="105"/>
      <c r="B77" s="106"/>
      <c r="C77" s="107"/>
      <c r="D77" s="97"/>
      <c r="E77" s="97"/>
    </row>
    <row r="78" spans="1:5">
      <c r="B78" s="55"/>
    </row>
    <row r="79" spans="1:5">
      <c r="B79" s="55"/>
    </row>
    <row r="80" spans="1:5">
      <c r="B80" s="55"/>
    </row>
    <row r="81" spans="2:2">
      <c r="B81" s="55"/>
    </row>
    <row r="82" spans="2:2">
      <c r="B82" s="55"/>
    </row>
    <row r="83" spans="2:2">
      <c r="B83" s="55"/>
    </row>
    <row r="84" spans="2:2">
      <c r="B84" s="55"/>
    </row>
    <row r="85" spans="2:2">
      <c r="B85" s="55"/>
    </row>
    <row r="86" spans="2:2">
      <c r="B86" s="55"/>
    </row>
    <row r="87" spans="2:2">
      <c r="B87" s="55"/>
    </row>
    <row r="88" spans="2:2">
      <c r="B88" s="55"/>
    </row>
    <row r="89" spans="2:2">
      <c r="B89" s="55"/>
    </row>
    <row r="90" spans="2:2">
      <c r="B90" s="55"/>
    </row>
    <row r="91" spans="2:2">
      <c r="B91" s="55"/>
    </row>
    <row r="92" spans="2:2">
      <c r="B92" s="55"/>
    </row>
    <row r="93" spans="2:2">
      <c r="B93" s="55"/>
    </row>
    <row r="94" spans="2:2">
      <c r="B94" s="55"/>
    </row>
    <row r="95" spans="2:2">
      <c r="B95" s="55"/>
    </row>
    <row r="96" spans="2:2">
      <c r="B96" s="55"/>
    </row>
    <row r="97" spans="2:2">
      <c r="B97" s="55"/>
    </row>
    <row r="98" spans="2:2">
      <c r="B98" s="55"/>
    </row>
    <row r="99" spans="2:2">
      <c r="B99" s="55"/>
    </row>
    <row r="100" spans="2:2">
      <c r="B100" s="55"/>
    </row>
    <row r="101" spans="2:2">
      <c r="B101" s="55"/>
    </row>
    <row r="102" spans="2:2">
      <c r="B102" s="55"/>
    </row>
    <row r="103" spans="2:2">
      <c r="B103" s="55"/>
    </row>
    <row r="104" spans="2:2">
      <c r="B104" s="55"/>
    </row>
    <row r="105" spans="2:2">
      <c r="B105" s="55"/>
    </row>
    <row r="106" spans="2:2">
      <c r="B106" s="55"/>
    </row>
    <row r="107" spans="2:2">
      <c r="B107" s="55"/>
    </row>
    <row r="108" spans="2:2">
      <c r="B108" s="55"/>
    </row>
    <row r="109" spans="2:2">
      <c r="B109" s="55"/>
    </row>
    <row r="110" spans="2:2">
      <c r="B110" s="55"/>
    </row>
    <row r="111" spans="2:2">
      <c r="B111" s="55"/>
    </row>
    <row r="112" spans="2:2">
      <c r="B112" s="55"/>
    </row>
    <row r="113" spans="2:2">
      <c r="B113" s="55"/>
    </row>
    <row r="114" spans="2:2">
      <c r="B114" s="55"/>
    </row>
    <row r="115" spans="2:2">
      <c r="B115" s="55"/>
    </row>
    <row r="116" spans="2:2">
      <c r="B116" s="55"/>
    </row>
    <row r="117" spans="2:2">
      <c r="B117" s="55"/>
    </row>
    <row r="118" spans="2:2">
      <c r="B118" s="55"/>
    </row>
    <row r="119" spans="2:2">
      <c r="B119" s="55"/>
    </row>
    <row r="120" spans="2:2">
      <c r="B120" s="55"/>
    </row>
  </sheetData>
  <mergeCells count="3">
    <mergeCell ref="A3:D3"/>
    <mergeCell ref="D4:E4"/>
    <mergeCell ref="C1:E1"/>
  </mergeCells>
  <phoneticPr fontId="3" type="noConversion"/>
  <pageMargins left="0.70866141732283472" right="0.70866141732283472" top="0.39370078740157483" bottom="0.35433070866141736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60" workbookViewId="0">
      <selection activeCell="H70" sqref="H70"/>
    </sheetView>
  </sheetViews>
  <sheetFormatPr defaultColWidth="3.5703125" defaultRowHeight="12.75"/>
  <cols>
    <col min="1" max="1" width="5.28515625" style="41" customWidth="1"/>
    <col min="2" max="2" width="108.7109375" style="42" customWidth="1"/>
    <col min="3" max="3" width="9.85546875" style="43" customWidth="1"/>
    <col min="4" max="4" width="8.140625" style="43" customWidth="1"/>
    <col min="5" max="5" width="23.7109375" style="43" customWidth="1"/>
    <col min="6" max="6" width="12.42578125" style="43" customWidth="1"/>
    <col min="7" max="7" width="14.5703125" style="43" customWidth="1"/>
    <col min="8" max="8" width="14.85546875" style="43" customWidth="1"/>
    <col min="9" max="255" width="9.140625" style="44" customWidth="1"/>
    <col min="256" max="16384" width="3.5703125" style="44"/>
  </cols>
  <sheetData>
    <row r="1" spans="1:8" ht="128.25" customHeight="1">
      <c r="F1" s="337" t="s">
        <v>510</v>
      </c>
      <c r="G1" s="337"/>
      <c r="H1" s="337"/>
    </row>
    <row r="2" spans="1:8" ht="21.75" customHeight="1">
      <c r="F2" s="45"/>
      <c r="G2" s="45"/>
      <c r="H2" s="45"/>
    </row>
    <row r="3" spans="1:8" s="97" customFormat="1" ht="55.5" customHeight="1">
      <c r="A3" s="340" t="s">
        <v>511</v>
      </c>
      <c r="B3" s="340"/>
      <c r="C3" s="340"/>
      <c r="D3" s="340"/>
      <c r="E3" s="340"/>
      <c r="F3" s="340"/>
      <c r="G3" s="340"/>
      <c r="H3" s="341"/>
    </row>
    <row r="4" spans="1:8" s="48" customFormat="1" ht="15.75">
      <c r="A4" s="182"/>
      <c r="B4" s="182"/>
      <c r="C4" s="182"/>
      <c r="D4" s="182"/>
      <c r="E4" s="181"/>
      <c r="F4" s="342" t="s">
        <v>169</v>
      </c>
      <c r="G4" s="342"/>
      <c r="H4" s="342"/>
    </row>
    <row r="5" spans="1:8" s="111" customFormat="1" ht="93.75" customHeight="1">
      <c r="A5" s="114" t="s">
        <v>170</v>
      </c>
      <c r="B5" s="232" t="s">
        <v>171</v>
      </c>
      <c r="C5" s="118" t="s">
        <v>294</v>
      </c>
      <c r="D5" s="118" t="s">
        <v>295</v>
      </c>
      <c r="E5" s="118" t="s">
        <v>296</v>
      </c>
      <c r="F5" s="118" t="s">
        <v>297</v>
      </c>
      <c r="G5" s="110" t="s">
        <v>89</v>
      </c>
      <c r="H5" s="232" t="s">
        <v>172</v>
      </c>
    </row>
    <row r="6" spans="1:8" s="115" customFormat="1" ht="18.75">
      <c r="A6" s="183">
        <v>1</v>
      </c>
      <c r="B6" s="232">
        <v>2</v>
      </c>
      <c r="C6" s="110" t="s">
        <v>300</v>
      </c>
      <c r="D6" s="110" t="s">
        <v>173</v>
      </c>
      <c r="E6" s="110" t="s">
        <v>174</v>
      </c>
      <c r="F6" s="110" t="s">
        <v>175</v>
      </c>
      <c r="G6" s="232">
        <v>6</v>
      </c>
      <c r="H6" s="232">
        <v>7</v>
      </c>
    </row>
    <row r="7" spans="1:8" s="112" customFormat="1" ht="17.25" customHeight="1">
      <c r="A7" s="139" t="s">
        <v>548</v>
      </c>
      <c r="B7" s="233" t="s">
        <v>550</v>
      </c>
      <c r="C7" s="234" t="s">
        <v>547</v>
      </c>
      <c r="D7" s="234"/>
      <c r="E7" s="234"/>
      <c r="F7" s="234"/>
      <c r="G7" s="235">
        <f>G8+G14+G26</f>
        <v>0</v>
      </c>
      <c r="H7" s="235">
        <f>H8+H14+H26</f>
        <v>1324.6100000000001</v>
      </c>
    </row>
    <row r="8" spans="1:8" s="112" customFormat="1" ht="43.5" customHeight="1">
      <c r="A8" s="139" t="s">
        <v>549</v>
      </c>
      <c r="B8" s="236" t="s">
        <v>166</v>
      </c>
      <c r="C8" s="234" t="s">
        <v>547</v>
      </c>
      <c r="D8" s="234" t="s">
        <v>546</v>
      </c>
      <c r="E8" s="234"/>
      <c r="F8" s="234"/>
      <c r="G8" s="235">
        <f>G9</f>
        <v>0</v>
      </c>
      <c r="H8" s="235">
        <f>H9</f>
        <v>444.63</v>
      </c>
    </row>
    <row r="9" spans="1:8" s="112" customFormat="1" ht="17.25" customHeight="1">
      <c r="A9" s="183"/>
      <c r="B9" s="237" t="s">
        <v>515</v>
      </c>
      <c r="C9" s="118" t="s">
        <v>547</v>
      </c>
      <c r="D9" s="118" t="s">
        <v>546</v>
      </c>
      <c r="E9" s="118" t="s">
        <v>485</v>
      </c>
      <c r="F9" s="118"/>
      <c r="G9" s="238">
        <f ca="1">'13'!G42</f>
        <v>0</v>
      </c>
      <c r="H9" s="238">
        <f ca="1">'13'!H42</f>
        <v>444.63</v>
      </c>
    </row>
    <row r="10" spans="1:8" s="112" customFormat="1" ht="18" customHeight="1">
      <c r="A10" s="183"/>
      <c r="B10" s="237" t="s">
        <v>517</v>
      </c>
      <c r="C10" s="118" t="s">
        <v>547</v>
      </c>
      <c r="D10" s="118" t="s">
        <v>546</v>
      </c>
      <c r="E10" s="118" t="s">
        <v>486</v>
      </c>
      <c r="F10" s="118"/>
      <c r="G10" s="238">
        <f ca="1">'13'!G43</f>
        <v>0</v>
      </c>
      <c r="H10" s="238">
        <f ca="1">'13'!H43</f>
        <v>444.63</v>
      </c>
    </row>
    <row r="11" spans="1:8" s="112" customFormat="1" ht="14.25" customHeight="1">
      <c r="A11" s="183"/>
      <c r="B11" s="239" t="s">
        <v>257</v>
      </c>
      <c r="C11" s="118" t="s">
        <v>547</v>
      </c>
      <c r="D11" s="118" t="s">
        <v>546</v>
      </c>
      <c r="E11" s="118" t="s">
        <v>486</v>
      </c>
      <c r="F11" s="118" t="s">
        <v>351</v>
      </c>
      <c r="G11" s="238">
        <f ca="1">'13'!G44</f>
        <v>0</v>
      </c>
      <c r="H11" s="238">
        <f ca="1">'13'!H44</f>
        <v>444.63</v>
      </c>
    </row>
    <row r="12" spans="1:8" s="112" customFormat="1" ht="14.25" customHeight="1">
      <c r="A12" s="183"/>
      <c r="B12" s="240" t="s">
        <v>7</v>
      </c>
      <c r="C12" s="118" t="s">
        <v>547</v>
      </c>
      <c r="D12" s="118" t="s">
        <v>546</v>
      </c>
      <c r="E12" s="118" t="s">
        <v>486</v>
      </c>
      <c r="F12" s="118" t="s">
        <v>31</v>
      </c>
      <c r="G12" s="238">
        <f ca="1">'13'!G45</f>
        <v>0</v>
      </c>
      <c r="H12" s="238">
        <f ca="1">'13'!H45</f>
        <v>341.5</v>
      </c>
    </row>
    <row r="13" spans="1:8" s="112" customFormat="1" ht="33" customHeight="1">
      <c r="A13" s="183"/>
      <c r="B13" s="239" t="s">
        <v>8</v>
      </c>
      <c r="C13" s="118" t="s">
        <v>547</v>
      </c>
      <c r="D13" s="118" t="s">
        <v>546</v>
      </c>
      <c r="E13" s="118" t="s">
        <v>486</v>
      </c>
      <c r="F13" s="118" t="s">
        <v>9</v>
      </c>
      <c r="G13" s="238">
        <f ca="1">'13'!G46</f>
        <v>0</v>
      </c>
      <c r="H13" s="238">
        <f ca="1">'13'!H46</f>
        <v>103.13</v>
      </c>
    </row>
    <row r="14" spans="1:8" s="112" customFormat="1" ht="67.5" customHeight="1">
      <c r="A14" s="139" t="s">
        <v>43</v>
      </c>
      <c r="B14" s="241" t="s">
        <v>155</v>
      </c>
      <c r="C14" s="242" t="s">
        <v>547</v>
      </c>
      <c r="D14" s="242" t="s">
        <v>32</v>
      </c>
      <c r="E14" s="242"/>
      <c r="F14" s="242"/>
      <c r="G14" s="235">
        <f>G15</f>
        <v>0</v>
      </c>
      <c r="H14" s="235">
        <f>H15</f>
        <v>876.77</v>
      </c>
    </row>
    <row r="15" spans="1:8" s="112" customFormat="1" ht="16.5" customHeight="1">
      <c r="A15" s="183"/>
      <c r="B15" s="243" t="s">
        <v>515</v>
      </c>
      <c r="C15" s="118" t="s">
        <v>547</v>
      </c>
      <c r="D15" s="118" t="s">
        <v>32</v>
      </c>
      <c r="E15" s="118" t="s">
        <v>485</v>
      </c>
      <c r="F15" s="118"/>
      <c r="G15" s="238">
        <f>G16</f>
        <v>0</v>
      </c>
      <c r="H15" s="238">
        <f>H16</f>
        <v>876.77</v>
      </c>
    </row>
    <row r="16" spans="1:8" s="112" customFormat="1" ht="16.5" customHeight="1">
      <c r="A16" s="183"/>
      <c r="B16" s="237" t="s">
        <v>518</v>
      </c>
      <c r="C16" s="118" t="s">
        <v>547</v>
      </c>
      <c r="D16" s="118" t="s">
        <v>32</v>
      </c>
      <c r="E16" s="118" t="s">
        <v>488</v>
      </c>
      <c r="F16" s="118"/>
      <c r="G16" s="238">
        <f>G17+G20</f>
        <v>0</v>
      </c>
      <c r="H16" s="238">
        <f>H17+H20+H23+H24+H25</f>
        <v>876.77</v>
      </c>
    </row>
    <row r="17" spans="1:8" s="112" customFormat="1" ht="16.5" customHeight="1">
      <c r="A17" s="183"/>
      <c r="B17" s="244" t="s">
        <v>256</v>
      </c>
      <c r="C17" s="118" t="s">
        <v>547</v>
      </c>
      <c r="D17" s="118" t="s">
        <v>32</v>
      </c>
      <c r="E17" s="118" t="s">
        <v>489</v>
      </c>
      <c r="F17" s="118" t="s">
        <v>351</v>
      </c>
      <c r="G17" s="238">
        <f>G18+G19</f>
        <v>0</v>
      </c>
      <c r="H17" s="238">
        <f>H18+H19</f>
        <v>740.06999999999994</v>
      </c>
    </row>
    <row r="18" spans="1:8" s="112" customFormat="1" ht="18" customHeight="1">
      <c r="A18" s="183"/>
      <c r="B18" s="240" t="s">
        <v>7</v>
      </c>
      <c r="C18" s="118" t="s">
        <v>547</v>
      </c>
      <c r="D18" s="118" t="s">
        <v>32</v>
      </c>
      <c r="E18" s="118" t="s">
        <v>489</v>
      </c>
      <c r="F18" s="118" t="s">
        <v>31</v>
      </c>
      <c r="G18" s="238">
        <f ca="1">'13'!G51</f>
        <v>0</v>
      </c>
      <c r="H18" s="238">
        <f ca="1">'13'!H51</f>
        <v>568.41</v>
      </c>
    </row>
    <row r="19" spans="1:8" s="112" customFormat="1" ht="36.75" customHeight="1">
      <c r="A19" s="183"/>
      <c r="B19" s="239" t="s">
        <v>8</v>
      </c>
      <c r="C19" s="118" t="s">
        <v>547</v>
      </c>
      <c r="D19" s="118" t="s">
        <v>32</v>
      </c>
      <c r="E19" s="118" t="s">
        <v>489</v>
      </c>
      <c r="F19" s="118" t="s">
        <v>9</v>
      </c>
      <c r="G19" s="238">
        <f ca="1">'13'!G52</f>
        <v>0</v>
      </c>
      <c r="H19" s="238">
        <f ca="1">'13'!H52</f>
        <v>171.66</v>
      </c>
    </row>
    <row r="20" spans="1:8" s="112" customFormat="1" ht="58.5" customHeight="1">
      <c r="A20" s="183"/>
      <c r="B20" s="239" t="s">
        <v>257</v>
      </c>
      <c r="C20" s="118" t="s">
        <v>547</v>
      </c>
      <c r="D20" s="118" t="s">
        <v>32</v>
      </c>
      <c r="E20" s="118" t="s">
        <v>362</v>
      </c>
      <c r="F20" s="118" t="s">
        <v>255</v>
      </c>
      <c r="G20" s="238">
        <f ca="1">SUM(G21:G24)</f>
        <v>0</v>
      </c>
      <c r="H20" s="238">
        <f ca="1">H21+H22</f>
        <v>125.7</v>
      </c>
    </row>
    <row r="21" spans="1:8" s="112" customFormat="1" ht="17.25" customHeight="1">
      <c r="A21" s="183"/>
      <c r="B21" s="240" t="s">
        <v>551</v>
      </c>
      <c r="C21" s="118" t="s">
        <v>547</v>
      </c>
      <c r="D21" s="118" t="s">
        <v>32</v>
      </c>
      <c r="E21" s="118" t="s">
        <v>362</v>
      </c>
      <c r="F21" s="118" t="s">
        <v>33</v>
      </c>
      <c r="G21" s="238">
        <f ca="1">'13'!G54</f>
        <v>0</v>
      </c>
      <c r="H21" s="238">
        <f ca="1">'13'!H54</f>
        <v>65.5</v>
      </c>
    </row>
    <row r="22" spans="1:8" s="112" customFormat="1" ht="17.25" customHeight="1">
      <c r="A22" s="183"/>
      <c r="B22" s="240" t="s">
        <v>34</v>
      </c>
      <c r="C22" s="118" t="s">
        <v>547</v>
      </c>
      <c r="D22" s="118" t="s">
        <v>32</v>
      </c>
      <c r="E22" s="118" t="s">
        <v>362</v>
      </c>
      <c r="F22" s="118" t="s">
        <v>35</v>
      </c>
      <c r="G22" s="238">
        <f ca="1">'13'!G55</f>
        <v>0</v>
      </c>
      <c r="H22" s="238">
        <f ca="1">'13'!H55</f>
        <v>60.2</v>
      </c>
    </row>
    <row r="23" spans="1:8" s="112" customFormat="1" ht="17.25" customHeight="1">
      <c r="A23" s="183"/>
      <c r="B23" s="240" t="s">
        <v>36</v>
      </c>
      <c r="C23" s="118" t="s">
        <v>547</v>
      </c>
      <c r="D23" s="118" t="s">
        <v>32</v>
      </c>
      <c r="E23" s="118" t="s">
        <v>362</v>
      </c>
      <c r="F23" s="118" t="s">
        <v>37</v>
      </c>
      <c r="G23" s="238">
        <f ca="1">'13'!G56</f>
        <v>0</v>
      </c>
      <c r="H23" s="238">
        <f ca="1">'13'!H56</f>
        <v>9.1999999999999993</v>
      </c>
    </row>
    <row r="24" spans="1:8" s="112" customFormat="1" ht="17.25" customHeight="1">
      <c r="A24" s="183"/>
      <c r="B24" s="240" t="s">
        <v>38</v>
      </c>
      <c r="C24" s="118" t="s">
        <v>547</v>
      </c>
      <c r="D24" s="118" t="s">
        <v>32</v>
      </c>
      <c r="E24" s="118" t="s">
        <v>362</v>
      </c>
      <c r="F24" s="118" t="s">
        <v>39</v>
      </c>
      <c r="G24" s="238">
        <f ca="1">'13'!G57</f>
        <v>0</v>
      </c>
      <c r="H24" s="238">
        <f ca="1">'13'!H57</f>
        <v>1.8</v>
      </c>
    </row>
    <row r="25" spans="1:8" s="112" customFormat="1" ht="17.25" customHeight="1">
      <c r="A25" s="183"/>
      <c r="B25" s="240" t="s">
        <v>432</v>
      </c>
      <c r="C25" s="118" t="s">
        <v>547</v>
      </c>
      <c r="D25" s="118" t="s">
        <v>32</v>
      </c>
      <c r="E25" s="118" t="s">
        <v>362</v>
      </c>
      <c r="F25" s="118" t="s">
        <v>433</v>
      </c>
      <c r="G25" s="238">
        <f ca="1">'13'!G59</f>
        <v>0</v>
      </c>
      <c r="H25" s="238">
        <f ca="1">'13'!H58</f>
        <v>0</v>
      </c>
    </row>
    <row r="26" spans="1:8" s="113" customFormat="1" ht="24" customHeight="1">
      <c r="A26" s="139" t="s">
        <v>46</v>
      </c>
      <c r="B26" s="245" t="s">
        <v>152</v>
      </c>
      <c r="C26" s="242" t="s">
        <v>547</v>
      </c>
      <c r="D26" s="242" t="s">
        <v>40</v>
      </c>
      <c r="E26" s="242"/>
      <c r="F26" s="242"/>
      <c r="G26" s="235">
        <f ca="1">G27</f>
        <v>0</v>
      </c>
      <c r="H26" s="235">
        <f ca="1">H27</f>
        <v>3.21</v>
      </c>
    </row>
    <row r="27" spans="1:8" s="113" customFormat="1" ht="22.5" customHeight="1">
      <c r="A27" s="183"/>
      <c r="B27" s="240" t="s">
        <v>552</v>
      </c>
      <c r="C27" s="118" t="s">
        <v>547</v>
      </c>
      <c r="D27" s="118" t="s">
        <v>40</v>
      </c>
      <c r="E27" s="118" t="s">
        <v>491</v>
      </c>
      <c r="F27" s="118"/>
      <c r="G27" s="238">
        <f ca="1">G28</f>
        <v>0</v>
      </c>
      <c r="H27" s="238">
        <f ca="1">H28</f>
        <v>3.21</v>
      </c>
    </row>
    <row r="28" spans="1:8" s="113" customFormat="1" ht="25.5" customHeight="1">
      <c r="A28" s="183"/>
      <c r="B28" s="240" t="s">
        <v>41</v>
      </c>
      <c r="C28" s="118" t="s">
        <v>547</v>
      </c>
      <c r="D28" s="118" t="s">
        <v>40</v>
      </c>
      <c r="E28" s="118" t="s">
        <v>491</v>
      </c>
      <c r="F28" s="118" t="s">
        <v>42</v>
      </c>
      <c r="G28" s="238">
        <f ca="1">'13'!G61</f>
        <v>0</v>
      </c>
      <c r="H28" s="238">
        <f ca="1">'13'!H61</f>
        <v>3.21</v>
      </c>
    </row>
    <row r="29" spans="1:8" s="113" customFormat="1" ht="24" customHeight="1">
      <c r="A29" s="139" t="s">
        <v>553</v>
      </c>
      <c r="B29" s="245" t="s">
        <v>44</v>
      </c>
      <c r="C29" s="242" t="s">
        <v>546</v>
      </c>
      <c r="D29" s="242"/>
      <c r="E29" s="242"/>
      <c r="F29" s="242"/>
      <c r="G29" s="246">
        <f>G30</f>
        <v>0</v>
      </c>
      <c r="H29" s="246">
        <f>H30</f>
        <v>52.4</v>
      </c>
    </row>
    <row r="30" spans="1:8" s="113" customFormat="1" ht="24.75" customHeight="1">
      <c r="A30" s="139" t="s">
        <v>554</v>
      </c>
      <c r="B30" s="247" t="s">
        <v>186</v>
      </c>
      <c r="C30" s="242" t="s">
        <v>546</v>
      </c>
      <c r="D30" s="242" t="s">
        <v>45</v>
      </c>
      <c r="E30" s="242"/>
      <c r="F30" s="242"/>
      <c r="G30" s="246">
        <f>G31</f>
        <v>0</v>
      </c>
      <c r="H30" s="246">
        <f>H31</f>
        <v>52.4</v>
      </c>
    </row>
    <row r="31" spans="1:8" ht="38.25" customHeight="1">
      <c r="A31" s="184"/>
      <c r="B31" s="159" t="s">
        <v>555</v>
      </c>
      <c r="C31" s="118" t="s">
        <v>546</v>
      </c>
      <c r="D31" s="118" t="s">
        <v>45</v>
      </c>
      <c r="E31" s="118" t="s">
        <v>282</v>
      </c>
      <c r="F31" s="118"/>
      <c r="G31" s="246">
        <f>G32+G35</f>
        <v>0</v>
      </c>
      <c r="H31" s="246">
        <f>H32+H35</f>
        <v>52.4</v>
      </c>
    </row>
    <row r="32" spans="1:8" ht="51" customHeight="1">
      <c r="A32" s="184"/>
      <c r="B32" s="239" t="s">
        <v>257</v>
      </c>
      <c r="C32" s="118" t="s">
        <v>546</v>
      </c>
      <c r="D32" s="118" t="s">
        <v>45</v>
      </c>
      <c r="E32" s="118" t="s">
        <v>262</v>
      </c>
      <c r="F32" s="118" t="s">
        <v>351</v>
      </c>
      <c r="G32" s="246">
        <f>G33+G34</f>
        <v>0</v>
      </c>
      <c r="H32" s="246">
        <f>H33+H34</f>
        <v>51.4</v>
      </c>
    </row>
    <row r="33" spans="1:8" ht="19.5" customHeight="1">
      <c r="A33" s="184"/>
      <c r="B33" s="240" t="s">
        <v>7</v>
      </c>
      <c r="C33" s="118" t="s">
        <v>546</v>
      </c>
      <c r="D33" s="118" t="s">
        <v>45</v>
      </c>
      <c r="E33" s="118" t="s">
        <v>262</v>
      </c>
      <c r="F33" s="118" t="s">
        <v>31</v>
      </c>
      <c r="G33" s="246">
        <f ca="1">'13'!G66</f>
        <v>0</v>
      </c>
      <c r="H33" s="246">
        <f ca="1">'13'!H66</f>
        <v>39.479999999999997</v>
      </c>
    </row>
    <row r="34" spans="1:8" ht="46.5" customHeight="1">
      <c r="A34" s="184"/>
      <c r="B34" s="239" t="s">
        <v>8</v>
      </c>
      <c r="C34" s="118" t="s">
        <v>546</v>
      </c>
      <c r="D34" s="118" t="s">
        <v>45</v>
      </c>
      <c r="E34" s="118" t="s">
        <v>262</v>
      </c>
      <c r="F34" s="118" t="s">
        <v>9</v>
      </c>
      <c r="G34" s="246">
        <f ca="1">'13'!G67</f>
        <v>0</v>
      </c>
      <c r="H34" s="246">
        <f ca="1">'13'!H67</f>
        <v>11.92</v>
      </c>
    </row>
    <row r="35" spans="1:8" ht="34.5" customHeight="1">
      <c r="A35" s="184"/>
      <c r="B35" s="240" t="s">
        <v>34</v>
      </c>
      <c r="C35" s="118" t="s">
        <v>546</v>
      </c>
      <c r="D35" s="118" t="s">
        <v>45</v>
      </c>
      <c r="E35" s="118" t="s">
        <v>263</v>
      </c>
      <c r="F35" s="118" t="s">
        <v>35</v>
      </c>
      <c r="G35" s="246">
        <f ca="1">'13'!G68</f>
        <v>0</v>
      </c>
      <c r="H35" s="246">
        <f ca="1">'13'!H68</f>
        <v>1</v>
      </c>
    </row>
    <row r="36" spans="1:8" ht="21" customHeight="1">
      <c r="A36" s="185" t="s">
        <v>556</v>
      </c>
      <c r="B36" s="233" t="s">
        <v>161</v>
      </c>
      <c r="C36" s="110" t="s">
        <v>45</v>
      </c>
      <c r="D36" s="110"/>
      <c r="E36" s="118"/>
      <c r="F36" s="118"/>
      <c r="G36" s="246">
        <f t="shared" ref="G36:H38" si="0">G37</f>
        <v>0</v>
      </c>
      <c r="H36" s="246">
        <f t="shared" si="0"/>
        <v>6</v>
      </c>
    </row>
    <row r="37" spans="1:8" ht="42.75" customHeight="1">
      <c r="A37" s="185" t="s">
        <v>557</v>
      </c>
      <c r="B37" s="248" t="s">
        <v>162</v>
      </c>
      <c r="C37" s="110" t="s">
        <v>45</v>
      </c>
      <c r="D37" s="110" t="s">
        <v>48</v>
      </c>
      <c r="E37" s="110"/>
      <c r="F37" s="110"/>
      <c r="G37" s="246">
        <f t="shared" si="0"/>
        <v>0</v>
      </c>
      <c r="H37" s="246">
        <f t="shared" si="0"/>
        <v>6</v>
      </c>
    </row>
    <row r="38" spans="1:8" ht="34.5" customHeight="1">
      <c r="A38" s="184"/>
      <c r="B38" s="248" t="s">
        <v>519</v>
      </c>
      <c r="C38" s="110" t="s">
        <v>45</v>
      </c>
      <c r="D38" s="110" t="s">
        <v>48</v>
      </c>
      <c r="E38" s="118" t="s">
        <v>10</v>
      </c>
      <c r="F38" s="110"/>
      <c r="G38" s="246">
        <f t="shared" si="0"/>
        <v>0</v>
      </c>
      <c r="H38" s="246">
        <f t="shared" si="0"/>
        <v>6</v>
      </c>
    </row>
    <row r="39" spans="1:8" ht="41.25" customHeight="1">
      <c r="A39" s="184"/>
      <c r="B39" s="240" t="s">
        <v>34</v>
      </c>
      <c r="C39" s="110" t="s">
        <v>45</v>
      </c>
      <c r="D39" s="110" t="s">
        <v>48</v>
      </c>
      <c r="E39" s="118" t="s">
        <v>11</v>
      </c>
      <c r="F39" s="110" t="s">
        <v>35</v>
      </c>
      <c r="G39" s="246">
        <f ca="1">'13'!G11</f>
        <v>0</v>
      </c>
      <c r="H39" s="246">
        <f ca="1">'13'!H8</f>
        <v>6</v>
      </c>
    </row>
    <row r="40" spans="1:8" ht="22.5" customHeight="1">
      <c r="A40" s="187" t="s">
        <v>558</v>
      </c>
      <c r="B40" s="233" t="s">
        <v>47</v>
      </c>
      <c r="C40" s="110" t="s">
        <v>32</v>
      </c>
      <c r="D40" s="110"/>
      <c r="E40" s="110"/>
      <c r="F40" s="110"/>
      <c r="G40" s="235">
        <f t="shared" ref="G40:H42" si="1">G41</f>
        <v>0</v>
      </c>
      <c r="H40" s="235">
        <f t="shared" si="1"/>
        <v>2</v>
      </c>
    </row>
    <row r="41" spans="1:8" ht="22.5" customHeight="1">
      <c r="A41" s="187" t="s">
        <v>559</v>
      </c>
      <c r="B41" s="248" t="s">
        <v>144</v>
      </c>
      <c r="C41" s="110" t="s">
        <v>32</v>
      </c>
      <c r="D41" s="110" t="s">
        <v>163</v>
      </c>
      <c r="E41" s="110"/>
      <c r="F41" s="110"/>
      <c r="G41" s="246">
        <f t="shared" si="1"/>
        <v>0</v>
      </c>
      <c r="H41" s="246">
        <f t="shared" si="1"/>
        <v>2</v>
      </c>
    </row>
    <row r="42" spans="1:8" ht="43.5" customHeight="1">
      <c r="A42" s="184"/>
      <c r="B42" s="303" t="s">
        <v>520</v>
      </c>
      <c r="C42" s="110" t="s">
        <v>32</v>
      </c>
      <c r="D42" s="110" t="s">
        <v>163</v>
      </c>
      <c r="E42" s="118" t="s">
        <v>12</v>
      </c>
      <c r="F42" s="110"/>
      <c r="G42" s="246">
        <f t="shared" si="1"/>
        <v>0</v>
      </c>
      <c r="H42" s="246">
        <f t="shared" si="1"/>
        <v>2</v>
      </c>
    </row>
    <row r="43" spans="1:8" ht="16.5" customHeight="1">
      <c r="A43" s="184"/>
      <c r="B43" s="240" t="s">
        <v>34</v>
      </c>
      <c r="C43" s="249" t="s">
        <v>32</v>
      </c>
      <c r="D43" s="249" t="s">
        <v>163</v>
      </c>
      <c r="E43" s="118" t="s">
        <v>13</v>
      </c>
      <c r="F43" s="110" t="s">
        <v>35</v>
      </c>
      <c r="G43" s="246">
        <f ca="1">'13'!G15</f>
        <v>0</v>
      </c>
      <c r="H43" s="246">
        <f ca="1">'13'!H15</f>
        <v>2</v>
      </c>
    </row>
    <row r="44" spans="1:8" ht="24" customHeight="1">
      <c r="A44" s="188" t="s">
        <v>560</v>
      </c>
      <c r="B44" s="247" t="s">
        <v>49</v>
      </c>
      <c r="C44" s="242" t="s">
        <v>50</v>
      </c>
      <c r="D44" s="242"/>
      <c r="E44" s="242"/>
      <c r="F44" s="242"/>
      <c r="G44" s="246">
        <f>G45+G48</f>
        <v>0</v>
      </c>
      <c r="H44" s="246">
        <f>H45+H48</f>
        <v>102.30000000000001</v>
      </c>
    </row>
    <row r="45" spans="1:8" ht="24" customHeight="1">
      <c r="A45" s="188" t="s">
        <v>561</v>
      </c>
      <c r="B45" s="247" t="s">
        <v>140</v>
      </c>
      <c r="C45" s="242" t="s">
        <v>50</v>
      </c>
      <c r="D45" s="242" t="s">
        <v>546</v>
      </c>
      <c r="E45" s="242"/>
      <c r="F45" s="242"/>
      <c r="G45" s="246">
        <f>G46</f>
        <v>0</v>
      </c>
      <c r="H45" s="246">
        <f>H46</f>
        <v>10.4</v>
      </c>
    </row>
    <row r="46" spans="1:8" ht="36" customHeight="1">
      <c r="A46" s="187"/>
      <c r="B46" s="159" t="s">
        <v>521</v>
      </c>
      <c r="C46" s="118" t="s">
        <v>50</v>
      </c>
      <c r="D46" s="118" t="s">
        <v>546</v>
      </c>
      <c r="E46" s="118" t="s">
        <v>14</v>
      </c>
      <c r="F46" s="118"/>
      <c r="G46" s="246">
        <f>G47</f>
        <v>0</v>
      </c>
      <c r="H46" s="246">
        <f>H47</f>
        <v>10.4</v>
      </c>
    </row>
    <row r="47" spans="1:8" ht="36.75" customHeight="1">
      <c r="A47" s="187"/>
      <c r="B47" s="240" t="s">
        <v>34</v>
      </c>
      <c r="C47" s="118" t="s">
        <v>50</v>
      </c>
      <c r="D47" s="118" t="s">
        <v>546</v>
      </c>
      <c r="E47" s="118" t="s">
        <v>15</v>
      </c>
      <c r="F47" s="118" t="s">
        <v>35</v>
      </c>
      <c r="G47" s="246">
        <f ca="1">'13'!G19</f>
        <v>0</v>
      </c>
      <c r="H47" s="246">
        <f ca="1">'13'!H19</f>
        <v>10.4</v>
      </c>
    </row>
    <row r="48" spans="1:8" ht="16.5" customHeight="1">
      <c r="A48" s="188" t="s">
        <v>164</v>
      </c>
      <c r="B48" s="247" t="s">
        <v>139</v>
      </c>
      <c r="C48" s="242" t="s">
        <v>50</v>
      </c>
      <c r="D48" s="242" t="s">
        <v>45</v>
      </c>
      <c r="E48" s="242"/>
      <c r="F48" s="242"/>
      <c r="G48" s="246">
        <f ca="1">G49</f>
        <v>0</v>
      </c>
      <c r="H48" s="246">
        <f ca="1">H49</f>
        <v>91.9</v>
      </c>
    </row>
    <row r="49" spans="1:8" ht="72.75" customHeight="1">
      <c r="A49" s="184"/>
      <c r="B49" s="159" t="s">
        <v>522</v>
      </c>
      <c r="C49" s="118" t="s">
        <v>50</v>
      </c>
      <c r="D49" s="118" t="s">
        <v>45</v>
      </c>
      <c r="E49" s="118" t="s">
        <v>16</v>
      </c>
      <c r="F49" s="118"/>
      <c r="G49" s="246">
        <f ca="1">G50</f>
        <v>0</v>
      </c>
      <c r="H49" s="246">
        <f ca="1">H50</f>
        <v>91.9</v>
      </c>
    </row>
    <row r="50" spans="1:8" ht="36" customHeight="1">
      <c r="A50" s="186"/>
      <c r="B50" s="240" t="s">
        <v>34</v>
      </c>
      <c r="C50" s="118" t="s">
        <v>50</v>
      </c>
      <c r="D50" s="118" t="s">
        <v>45</v>
      </c>
      <c r="E50" s="118" t="s">
        <v>17</v>
      </c>
      <c r="F50" s="118" t="s">
        <v>35</v>
      </c>
      <c r="G50" s="246">
        <f ca="1">'13'!G22</f>
        <v>0</v>
      </c>
      <c r="H50" s="246">
        <f ca="1">'13'!H22</f>
        <v>91.9</v>
      </c>
    </row>
    <row r="51" spans="1:8" ht="25.5" customHeight="1">
      <c r="A51" s="188" t="s">
        <v>562</v>
      </c>
      <c r="B51" s="247" t="s">
        <v>299</v>
      </c>
      <c r="C51" s="242" t="s">
        <v>51</v>
      </c>
      <c r="D51" s="242"/>
      <c r="E51" s="242"/>
      <c r="F51" s="242"/>
      <c r="G51" s="235">
        <f>G52</f>
        <v>0</v>
      </c>
      <c r="H51" s="235">
        <f>H52</f>
        <v>649.19000000000005</v>
      </c>
    </row>
    <row r="52" spans="1:8" ht="25.5" customHeight="1">
      <c r="A52" s="188" t="s">
        <v>1</v>
      </c>
      <c r="B52" s="247" t="s">
        <v>131</v>
      </c>
      <c r="C52" s="242" t="s">
        <v>51</v>
      </c>
      <c r="D52" s="242" t="s">
        <v>547</v>
      </c>
      <c r="E52" s="242"/>
      <c r="F52" s="242"/>
      <c r="G52" s="246">
        <f>G53</f>
        <v>0</v>
      </c>
      <c r="H52" s="246">
        <f>H53</f>
        <v>649.19000000000005</v>
      </c>
    </row>
    <row r="53" spans="1:8" ht="73.5" customHeight="1">
      <c r="A53" s="191"/>
      <c r="B53" s="159" t="s">
        <v>523</v>
      </c>
      <c r="C53" s="118" t="s">
        <v>51</v>
      </c>
      <c r="D53" s="118" t="s">
        <v>547</v>
      </c>
      <c r="E53" s="118" t="s">
        <v>259</v>
      </c>
      <c r="F53" s="118"/>
      <c r="G53" s="246">
        <f>G54+G57+G59</f>
        <v>0</v>
      </c>
      <c r="H53" s="246">
        <f>H54+H57+H59</f>
        <v>649.19000000000005</v>
      </c>
    </row>
    <row r="54" spans="1:8" ht="61.5" customHeight="1">
      <c r="A54" s="191"/>
      <c r="B54" s="159" t="s">
        <v>524</v>
      </c>
      <c r="C54" s="118" t="s">
        <v>51</v>
      </c>
      <c r="D54" s="118" t="s">
        <v>547</v>
      </c>
      <c r="E54" s="118" t="s">
        <v>19</v>
      </c>
      <c r="F54" s="118"/>
      <c r="G54" s="246">
        <f>G55+G56</f>
        <v>0</v>
      </c>
      <c r="H54" s="246">
        <f>H55+H56</f>
        <v>62.7</v>
      </c>
    </row>
    <row r="55" spans="1:8" ht="19.5" customHeight="1">
      <c r="A55" s="191"/>
      <c r="B55" s="159" t="s">
        <v>34</v>
      </c>
      <c r="C55" s="118" t="s">
        <v>51</v>
      </c>
      <c r="D55" s="118" t="s">
        <v>547</v>
      </c>
      <c r="E55" s="118" t="s">
        <v>20</v>
      </c>
      <c r="F55" s="118" t="s">
        <v>35</v>
      </c>
      <c r="G55" s="246">
        <f ca="1">'13'!G27</f>
        <v>0</v>
      </c>
      <c r="H55" s="246">
        <f ca="1">'13'!H27</f>
        <v>54.7</v>
      </c>
    </row>
    <row r="56" spans="1:8" ht="19.5" customHeight="1">
      <c r="A56" s="191"/>
      <c r="B56" s="248" t="s">
        <v>38</v>
      </c>
      <c r="C56" s="118" t="s">
        <v>51</v>
      </c>
      <c r="D56" s="118" t="s">
        <v>547</v>
      </c>
      <c r="E56" s="118" t="s">
        <v>20</v>
      </c>
      <c r="F56" s="118" t="s">
        <v>39</v>
      </c>
      <c r="G56" s="246">
        <f ca="1">'13'!G28</f>
        <v>0</v>
      </c>
      <c r="H56" s="246">
        <f ca="1">'13'!H28</f>
        <v>8</v>
      </c>
    </row>
    <row r="57" spans="1:8" ht="60.75" customHeight="1">
      <c r="A57" s="191"/>
      <c r="B57" s="250" t="s">
        <v>525</v>
      </c>
      <c r="C57" s="118" t="s">
        <v>51</v>
      </c>
      <c r="D57" s="118" t="s">
        <v>547</v>
      </c>
      <c r="E57" s="118" t="s">
        <v>360</v>
      </c>
      <c r="F57" s="118"/>
      <c r="G57" s="238">
        <f ca="1">G58</f>
        <v>0</v>
      </c>
      <c r="H57" s="238">
        <f ca="1">H58</f>
        <v>584.49</v>
      </c>
    </row>
    <row r="58" spans="1:8" ht="46.5" customHeight="1">
      <c r="A58" s="191"/>
      <c r="B58" s="248" t="s">
        <v>288</v>
      </c>
      <c r="C58" s="110" t="s">
        <v>51</v>
      </c>
      <c r="D58" s="110" t="s">
        <v>547</v>
      </c>
      <c r="E58" s="118" t="s">
        <v>360</v>
      </c>
      <c r="F58" s="110" t="s">
        <v>260</v>
      </c>
      <c r="G58" s="246">
        <f ca="1">'13'!G30</f>
        <v>0</v>
      </c>
      <c r="H58" s="246">
        <v>584.49</v>
      </c>
    </row>
    <row r="59" spans="1:8" ht="19.5" customHeight="1">
      <c r="A59" s="191"/>
      <c r="B59" s="248" t="s">
        <v>21</v>
      </c>
      <c r="C59" s="118" t="s">
        <v>51</v>
      </c>
      <c r="D59" s="118" t="s">
        <v>547</v>
      </c>
      <c r="E59" s="118" t="s">
        <v>22</v>
      </c>
      <c r="F59" s="118" t="s">
        <v>255</v>
      </c>
      <c r="G59" s="246">
        <f ca="1">G60</f>
        <v>0</v>
      </c>
      <c r="H59" s="246">
        <f ca="1">H60</f>
        <v>2</v>
      </c>
    </row>
    <row r="60" spans="1:8" ht="19.5" customHeight="1">
      <c r="A60" s="191"/>
      <c r="B60" s="159" t="s">
        <v>34</v>
      </c>
      <c r="C60" s="118" t="s">
        <v>51</v>
      </c>
      <c r="D60" s="118" t="s">
        <v>547</v>
      </c>
      <c r="E60" s="118" t="s">
        <v>23</v>
      </c>
      <c r="F60" s="118" t="s">
        <v>35</v>
      </c>
      <c r="G60" s="246">
        <f ca="1">'13'!G32</f>
        <v>0</v>
      </c>
      <c r="H60" s="246">
        <v>2</v>
      </c>
    </row>
    <row r="61" spans="1:8" ht="1.5" customHeight="1">
      <c r="A61" s="187" t="s">
        <v>5</v>
      </c>
      <c r="B61" s="92" t="s">
        <v>457</v>
      </c>
      <c r="C61" s="242" t="s">
        <v>462</v>
      </c>
      <c r="D61" s="242"/>
      <c r="E61" s="242"/>
      <c r="F61" s="242"/>
      <c r="G61" s="235">
        <f t="shared" ref="G61:H63" si="2">G62</f>
        <v>0</v>
      </c>
      <c r="H61" s="235">
        <f t="shared" si="2"/>
        <v>0</v>
      </c>
    </row>
    <row r="62" spans="1:8" ht="18.75" hidden="1" customHeight="1">
      <c r="A62" s="187" t="s">
        <v>6</v>
      </c>
      <c r="B62" s="92" t="s">
        <v>460</v>
      </c>
      <c r="C62" s="242" t="s">
        <v>462</v>
      </c>
      <c r="D62" s="242" t="s">
        <v>547</v>
      </c>
      <c r="E62" s="242"/>
      <c r="F62" s="242"/>
      <c r="G62" s="246">
        <f t="shared" si="2"/>
        <v>0</v>
      </c>
      <c r="H62" s="246">
        <f t="shared" si="2"/>
        <v>0</v>
      </c>
    </row>
    <row r="63" spans="1:8" ht="16.5" hidden="1" customHeight="1">
      <c r="A63" s="189"/>
      <c r="B63" s="240" t="s">
        <v>28</v>
      </c>
      <c r="C63" s="118" t="s">
        <v>462</v>
      </c>
      <c r="D63" s="118" t="s">
        <v>547</v>
      </c>
      <c r="E63" s="118" t="s">
        <v>264</v>
      </c>
      <c r="F63" s="118"/>
      <c r="G63" s="246">
        <f t="shared" si="2"/>
        <v>0</v>
      </c>
      <c r="H63" s="246">
        <f t="shared" si="2"/>
        <v>0</v>
      </c>
    </row>
    <row r="64" spans="1:8" ht="16.5" hidden="1" customHeight="1">
      <c r="A64" s="189"/>
      <c r="B64" s="240" t="s">
        <v>461</v>
      </c>
      <c r="C64" s="118" t="s">
        <v>462</v>
      </c>
      <c r="D64" s="118" t="s">
        <v>547</v>
      </c>
      <c r="E64" s="118" t="s">
        <v>459</v>
      </c>
      <c r="F64" s="118" t="s">
        <v>265</v>
      </c>
      <c r="G64" s="246">
        <f ca="1">'13'!G72</f>
        <v>0</v>
      </c>
      <c r="H64" s="246">
        <v>0</v>
      </c>
    </row>
    <row r="65" spans="1:8" ht="17.25" customHeight="1">
      <c r="A65" s="187">
        <v>7</v>
      </c>
      <c r="B65" s="247" t="s">
        <v>0</v>
      </c>
      <c r="C65" s="242" t="s">
        <v>40</v>
      </c>
      <c r="D65" s="242"/>
      <c r="E65" s="242"/>
      <c r="F65" s="242"/>
      <c r="G65" s="235">
        <f>G66</f>
        <v>0</v>
      </c>
      <c r="H65" s="235">
        <f>H66</f>
        <v>670.14</v>
      </c>
    </row>
    <row r="66" spans="1:8" ht="17.25" customHeight="1">
      <c r="A66" s="187" t="s">
        <v>6</v>
      </c>
      <c r="B66" s="247" t="s">
        <v>240</v>
      </c>
      <c r="C66" s="242" t="s">
        <v>40</v>
      </c>
      <c r="D66" s="242" t="s">
        <v>546</v>
      </c>
      <c r="E66" s="242"/>
      <c r="F66" s="242"/>
      <c r="G66" s="246">
        <f>G67</f>
        <v>0</v>
      </c>
      <c r="H66" s="246">
        <f>H67</f>
        <v>670.14</v>
      </c>
    </row>
    <row r="67" spans="1:8" ht="61.5" customHeight="1">
      <c r="A67" s="186"/>
      <c r="B67" s="159" t="s">
        <v>526</v>
      </c>
      <c r="C67" s="118" t="s">
        <v>40</v>
      </c>
      <c r="D67" s="118" t="s">
        <v>546</v>
      </c>
      <c r="E67" s="118" t="s">
        <v>24</v>
      </c>
      <c r="F67" s="118"/>
      <c r="G67" s="246">
        <f>G68+G71</f>
        <v>0</v>
      </c>
      <c r="H67" s="246">
        <f>H68+H71</f>
        <v>670.14</v>
      </c>
    </row>
    <row r="68" spans="1:8" ht="16.5" customHeight="1">
      <c r="A68" s="186"/>
      <c r="B68" s="244" t="s">
        <v>256</v>
      </c>
      <c r="C68" s="110" t="s">
        <v>40</v>
      </c>
      <c r="D68" s="110" t="s">
        <v>546</v>
      </c>
      <c r="E68" s="118" t="s">
        <v>25</v>
      </c>
      <c r="F68" s="110" t="s">
        <v>351</v>
      </c>
      <c r="G68" s="246">
        <f>G69+G70</f>
        <v>0</v>
      </c>
      <c r="H68" s="246">
        <f>H69+H70</f>
        <v>665.14</v>
      </c>
    </row>
    <row r="69" spans="1:8" ht="21.75" customHeight="1">
      <c r="A69" s="186"/>
      <c r="B69" s="240" t="s">
        <v>7</v>
      </c>
      <c r="C69" s="110" t="s">
        <v>40</v>
      </c>
      <c r="D69" s="110" t="s">
        <v>546</v>
      </c>
      <c r="E69" s="118" t="s">
        <v>27</v>
      </c>
      <c r="F69" s="110" t="s">
        <v>31</v>
      </c>
      <c r="G69" s="246">
        <f ca="1">'13'!G37</f>
        <v>0</v>
      </c>
      <c r="H69" s="246">
        <v>510.86</v>
      </c>
    </row>
    <row r="70" spans="1:8" ht="38.25" customHeight="1">
      <c r="A70" s="186"/>
      <c r="B70" s="239" t="s">
        <v>8</v>
      </c>
      <c r="C70" s="118" t="s">
        <v>40</v>
      </c>
      <c r="D70" s="118" t="s">
        <v>546</v>
      </c>
      <c r="E70" s="118" t="s">
        <v>27</v>
      </c>
      <c r="F70" s="118" t="s">
        <v>9</v>
      </c>
      <c r="G70" s="246">
        <f ca="1">'13'!G38</f>
        <v>0</v>
      </c>
      <c r="H70" s="246">
        <v>154.28</v>
      </c>
    </row>
    <row r="71" spans="1:8" ht="23.25" customHeight="1">
      <c r="A71" s="186"/>
      <c r="B71" s="251" t="s">
        <v>258</v>
      </c>
      <c r="C71" s="118" t="s">
        <v>40</v>
      </c>
      <c r="D71" s="118" t="s">
        <v>546</v>
      </c>
      <c r="E71" s="118" t="s">
        <v>26</v>
      </c>
      <c r="F71" s="118" t="s">
        <v>35</v>
      </c>
      <c r="G71" s="246">
        <f ca="1">'13'!G39</f>
        <v>0</v>
      </c>
      <c r="H71" s="246">
        <v>5</v>
      </c>
    </row>
    <row r="72" spans="1:8" ht="17.25" customHeight="1">
      <c r="A72" s="186"/>
      <c r="B72" s="159" t="s">
        <v>2</v>
      </c>
      <c r="C72" s="118" t="s">
        <v>53</v>
      </c>
      <c r="D72" s="118" t="s">
        <v>53</v>
      </c>
      <c r="E72" s="118" t="s">
        <v>3</v>
      </c>
      <c r="F72" s="118" t="s">
        <v>4</v>
      </c>
      <c r="G72" s="246">
        <f ca="1">'13'!G73</f>
        <v>0</v>
      </c>
      <c r="H72" s="246">
        <f ca="1">'13'!H73</f>
        <v>0</v>
      </c>
    </row>
    <row r="73" spans="1:8" ht="22.5" customHeight="1">
      <c r="A73" s="190"/>
      <c r="B73" s="343" t="s">
        <v>122</v>
      </c>
      <c r="C73" s="344"/>
      <c r="D73" s="344"/>
      <c r="E73" s="344"/>
      <c r="F73" s="345"/>
      <c r="G73" s="235">
        <f>G7+G29+G36+G40+G44+G51+G61+G65+G72</f>
        <v>0</v>
      </c>
      <c r="H73" s="235">
        <f>H7+H29+H36+H40+H44+H51+H61+H65+H72</f>
        <v>2806.64</v>
      </c>
    </row>
    <row r="74" spans="1:8" ht="22.5" customHeight="1">
      <c r="B74" s="252"/>
      <c r="C74" s="253"/>
      <c r="D74" s="253"/>
      <c r="E74" s="253"/>
      <c r="F74" s="253"/>
      <c r="G74" s="253"/>
      <c r="H74" s="253"/>
    </row>
    <row r="75" spans="1:8" ht="22.5" customHeight="1"/>
    <row r="76" spans="1:8" ht="36" customHeight="1"/>
    <row r="77" spans="1:8" ht="26.25" customHeight="1"/>
    <row r="78" spans="1:8" ht="20.25" customHeight="1"/>
    <row r="79" spans="1:8" ht="16.5" customHeight="1"/>
    <row r="80" spans="1:8" ht="21.75" customHeight="1"/>
    <row r="81" ht="19.5" customHeight="1"/>
    <row r="82" ht="21.75" customHeight="1"/>
    <row r="83" ht="23.25" customHeight="1"/>
    <row r="84" ht="44.25" customHeight="1"/>
    <row r="86" ht="35.25" customHeight="1"/>
    <row r="90" ht="21.75" customHeight="1"/>
    <row r="91" ht="22.5" customHeight="1"/>
  </sheetData>
  <mergeCells count="4">
    <mergeCell ref="F1:H1"/>
    <mergeCell ref="A3:H3"/>
    <mergeCell ref="F4:H4"/>
    <mergeCell ref="B73:F73"/>
  </mergeCells>
  <phoneticPr fontId="3" type="noConversion"/>
  <pageMargins left="0.27559055118110237" right="0.19685039370078741" top="0.55118110236220474" bottom="0.39370078740157483" header="0.31496062992125984" footer="0.39370078740157483"/>
  <pageSetup paperSize="9" scale="49" orientation="portrait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'10'!Область_печати</vt:lpstr>
      <vt:lpstr>'13'!Область_печати</vt:lpstr>
      <vt:lpstr>'14'!Область_печати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2016-11-16T08:52:28Z</cp:lastPrinted>
  <dcterms:created xsi:type="dcterms:W3CDTF">2007-09-12T09:25:25Z</dcterms:created>
  <dcterms:modified xsi:type="dcterms:W3CDTF">2016-11-16T08:53:10Z</dcterms:modified>
</cp:coreProperties>
</file>