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ерный Ануй\Desktop\Проект бюджета 2019-21 2 чтение - копия\"/>
    </mc:Choice>
  </mc:AlternateContent>
  <bookViews>
    <workbookView xWindow="360" yWindow="285" windowWidth="12120" windowHeight="7875" tabRatio="728" activeTab="5"/>
  </bookViews>
  <sheets>
    <sheet name="1" sheetId="1" r:id="rId1"/>
    <sheet name="2" sheetId="2" r:id="rId2"/>
    <sheet name="3" sheetId="17" r:id="rId3"/>
    <sheet name="4" sheetId="15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24" r:id="rId10"/>
    <sheet name="11" sheetId="51" r:id="rId11"/>
    <sheet name="12" sheetId="50" r:id="rId12"/>
    <sheet name="13" sheetId="45" r:id="rId13"/>
    <sheet name="14" sheetId="46" r:id="rId14"/>
    <sheet name="15" sheetId="48" r:id="rId15"/>
    <sheet name="16" sheetId="49" r:id="rId16"/>
  </sheets>
  <definedNames>
    <definedName name="_Toc105952697" localSheetId="6">'7'!#REF!</definedName>
    <definedName name="_Toc105952698" localSheetId="6">'7'!#REF!</definedName>
    <definedName name="_xlnm.Print_Area" localSheetId="9">'10'!$A$1:$I$82</definedName>
    <definedName name="_xlnm.Print_Area" localSheetId="12">'13'!$A$1:$H$92</definedName>
    <definedName name="_xlnm.Print_Area" localSheetId="13">'14'!$A$1:$J$88</definedName>
    <definedName name="_xlnm.Print_Area" localSheetId="3">'4'!$A$1:$C$16</definedName>
    <definedName name="_xlnm.Print_Area" localSheetId="4">'5'!$A$1:$E$70</definedName>
    <definedName name="_xlnm.Print_Area" localSheetId="6">'7'!$A$1:$D$72</definedName>
    <definedName name="_xlnm.Print_Area" localSheetId="7">'8'!$A$1:$E$70</definedName>
    <definedName name="_xlnm.Print_Area" localSheetId="8">'9'!$A$1:$H$114</definedName>
    <definedName name="_xlnm.Print_Area">#REF!</definedName>
    <definedName name="п" localSheetId="13">#REF!</definedName>
    <definedName name="п">#REF!</definedName>
  </definedNames>
  <calcPr calcId="162913"/>
</workbook>
</file>

<file path=xl/calcChain.xml><?xml version="1.0" encoding="utf-8"?>
<calcChain xmlns="http://schemas.openxmlformats.org/spreadsheetml/2006/main">
  <c r="H31" i="45" l="1"/>
  <c r="D8" i="20" l="1"/>
  <c r="D17" i="20"/>
  <c r="E10" i="30"/>
  <c r="D10" i="30"/>
  <c r="E16" i="30"/>
  <c r="D16" i="30"/>
  <c r="E13" i="30"/>
  <c r="D13" i="30"/>
  <c r="E45" i="30"/>
  <c r="D46" i="30"/>
  <c r="E58" i="30"/>
  <c r="D58" i="30"/>
  <c r="H42" i="23"/>
  <c r="G42" i="23"/>
  <c r="H48" i="23"/>
  <c r="H54" i="23"/>
  <c r="G54" i="23"/>
  <c r="H23" i="23"/>
  <c r="H33" i="23"/>
  <c r="H37" i="23"/>
  <c r="G37" i="23"/>
  <c r="H60" i="23"/>
  <c r="G60" i="23"/>
  <c r="H63" i="23"/>
  <c r="H64" i="23"/>
  <c r="G63" i="23"/>
  <c r="H62" i="23"/>
  <c r="G62" i="23"/>
  <c r="H66" i="23"/>
  <c r="H67" i="23"/>
  <c r="H82" i="23"/>
  <c r="H83" i="23"/>
  <c r="H84" i="23"/>
  <c r="G84" i="23"/>
  <c r="H24" i="24"/>
  <c r="I23" i="24"/>
  <c r="I36" i="24"/>
  <c r="H36" i="24"/>
  <c r="I60" i="24"/>
  <c r="H60" i="24"/>
  <c r="G60" i="24"/>
  <c r="I78" i="24"/>
  <c r="H78" i="24"/>
  <c r="I10" i="46"/>
  <c r="I11" i="46"/>
  <c r="H10" i="46"/>
  <c r="H11" i="46"/>
  <c r="I22" i="46"/>
  <c r="H22" i="46"/>
  <c r="I23" i="46"/>
  <c r="H23" i="46"/>
  <c r="I34" i="46"/>
  <c r="H34" i="46"/>
  <c r="I35" i="46"/>
  <c r="H35" i="46"/>
  <c r="I45" i="46"/>
  <c r="H45" i="46"/>
  <c r="I49" i="46"/>
  <c r="H49" i="46"/>
  <c r="I76" i="46"/>
  <c r="H76" i="46"/>
  <c r="H77" i="46"/>
  <c r="H80" i="46"/>
  <c r="I80" i="46"/>
  <c r="H49" i="45"/>
  <c r="H34" i="45"/>
  <c r="H35" i="45"/>
  <c r="H10" i="45"/>
  <c r="H11" i="45"/>
  <c r="H22" i="45"/>
  <c r="H23" i="45"/>
  <c r="H81" i="45"/>
  <c r="H85" i="45"/>
  <c r="H85" i="23"/>
  <c r="H12" i="24"/>
  <c r="I34" i="24"/>
  <c r="I35" i="24"/>
  <c r="H34" i="24"/>
  <c r="H35" i="24"/>
  <c r="H28" i="45"/>
  <c r="H59" i="23" s="1"/>
  <c r="H29" i="45"/>
  <c r="H67" i="45"/>
  <c r="D64" i="18" l="1"/>
  <c r="D55" i="18" l="1"/>
  <c r="D54" i="18" s="1"/>
  <c r="I29" i="46"/>
  <c r="H29" i="46"/>
  <c r="I31" i="46"/>
  <c r="H31" i="46"/>
  <c r="I67" i="46"/>
  <c r="H67" i="46"/>
  <c r="H23" i="24" s="1"/>
  <c r="F49" i="19" l="1"/>
  <c r="H64" i="46" l="1"/>
  <c r="I28" i="46"/>
  <c r="H37" i="46"/>
  <c r="E49" i="19"/>
  <c r="H28" i="46" l="1"/>
  <c r="H27" i="46" s="1"/>
  <c r="H15" i="46"/>
  <c r="E9" i="18" l="1"/>
  <c r="E64" i="18" l="1"/>
  <c r="E54" i="30"/>
  <c r="G28" i="45"/>
  <c r="G17" i="24"/>
  <c r="G20" i="24"/>
  <c r="G30" i="23"/>
  <c r="G29" i="23" s="1"/>
  <c r="G28" i="23" s="1"/>
  <c r="C14" i="20" s="1"/>
  <c r="G43" i="23"/>
  <c r="G41" i="23" s="1"/>
  <c r="G40" i="23" s="1"/>
  <c r="G39" i="23" s="1"/>
  <c r="C22" i="20" s="1"/>
  <c r="C19" i="20" s="1"/>
  <c r="G47" i="23"/>
  <c r="G46" i="23" s="1"/>
  <c r="G45" i="23" s="1"/>
  <c r="G44" i="23" s="1"/>
  <c r="C27" i="20" s="1"/>
  <c r="C25" i="20" s="1"/>
  <c r="G51" i="23"/>
  <c r="G50" i="23" s="1"/>
  <c r="G49" i="23" s="1"/>
  <c r="C35" i="20" s="1"/>
  <c r="C33" i="20" s="1"/>
  <c r="G82" i="23"/>
  <c r="G83" i="23"/>
  <c r="G85" i="23"/>
  <c r="G27" i="45"/>
  <c r="G26" i="45" s="1"/>
  <c r="G25" i="45" s="1"/>
  <c r="G64" i="45"/>
  <c r="G61" i="45"/>
  <c r="G60" i="45" s="1"/>
  <c r="G59" i="45" s="1"/>
  <c r="G58" i="45" s="1"/>
  <c r="G22" i="45"/>
  <c r="G21" i="45"/>
  <c r="G61" i="23"/>
  <c r="G64" i="23"/>
  <c r="G65" i="23"/>
  <c r="G69" i="23"/>
  <c r="G68" i="23" s="1"/>
  <c r="C46" i="20"/>
  <c r="H30" i="23"/>
  <c r="H29" i="23" s="1"/>
  <c r="H28" i="23" s="1"/>
  <c r="D14" i="20" s="1"/>
  <c r="H47" i="23"/>
  <c r="H46" i="23" s="1"/>
  <c r="H45" i="23" s="1"/>
  <c r="H55" i="23"/>
  <c r="H53" i="23" s="1"/>
  <c r="H52" i="23" s="1"/>
  <c r="H51" i="23"/>
  <c r="H50" i="23" s="1"/>
  <c r="H49" i="23" s="1"/>
  <c r="D35" i="20" s="1"/>
  <c r="D55" i="20"/>
  <c r="C55" i="20"/>
  <c r="C56" i="30"/>
  <c r="C13" i="30"/>
  <c r="G41" i="24"/>
  <c r="G40" i="24" s="1"/>
  <c r="G39" i="24" s="1"/>
  <c r="G38" i="24" s="1"/>
  <c r="C29" i="30" s="1"/>
  <c r="G45" i="24"/>
  <c r="G44" i="24" s="1"/>
  <c r="G43" i="24" s="1"/>
  <c r="C35" i="30" s="1"/>
  <c r="C32" i="30" s="1"/>
  <c r="G61" i="24"/>
  <c r="C49" i="30" s="1"/>
  <c r="C48" i="30" s="1"/>
  <c r="C45" i="30"/>
  <c r="I41" i="24"/>
  <c r="I40" i="24" s="1"/>
  <c r="I39" i="24" s="1"/>
  <c r="I38" i="24" s="1"/>
  <c r="E21" i="30" s="1"/>
  <c r="E18" i="30" s="1"/>
  <c r="I45" i="24"/>
  <c r="I44" i="24" s="1"/>
  <c r="I43" i="24" s="1"/>
  <c r="I42" i="24" s="1"/>
  <c r="E26" i="30" s="1"/>
  <c r="E24" i="30" s="1"/>
  <c r="I52" i="24"/>
  <c r="I51" i="24" s="1"/>
  <c r="I50" i="24" s="1"/>
  <c r="E35" i="30" s="1"/>
  <c r="I49" i="24"/>
  <c r="I67" i="24"/>
  <c r="I66" i="24" s="1"/>
  <c r="I65" i="24" s="1"/>
  <c r="I80" i="24"/>
  <c r="E69" i="30" s="1"/>
  <c r="E56" i="30"/>
  <c r="H52" i="24"/>
  <c r="H51" i="24" s="1"/>
  <c r="H50" i="24" s="1"/>
  <c r="D34" i="30"/>
  <c r="H67" i="24"/>
  <c r="H66" i="24" s="1"/>
  <c r="H65" i="24" s="1"/>
  <c r="D49" i="30" s="1"/>
  <c r="D48" i="30" s="1"/>
  <c r="H80" i="24"/>
  <c r="D69" i="30" s="1"/>
  <c r="D56" i="30"/>
  <c r="D45" i="30"/>
  <c r="G18" i="23"/>
  <c r="G19" i="23"/>
  <c r="G21" i="23"/>
  <c r="G22" i="23"/>
  <c r="G24" i="23"/>
  <c r="G25" i="23"/>
  <c r="H18" i="23"/>
  <c r="H19" i="23"/>
  <c r="H21" i="23"/>
  <c r="H22" i="23"/>
  <c r="H24" i="23"/>
  <c r="H25" i="23"/>
  <c r="H26" i="23"/>
  <c r="G35" i="23"/>
  <c r="G36" i="23"/>
  <c r="G38" i="23"/>
  <c r="G55" i="23"/>
  <c r="G53" i="23" s="1"/>
  <c r="G52" i="23" s="1"/>
  <c r="G86" i="23"/>
  <c r="H35" i="23"/>
  <c r="H36" i="23"/>
  <c r="H38" i="23"/>
  <c r="H61" i="23"/>
  <c r="H65" i="23"/>
  <c r="H68" i="23"/>
  <c r="H86" i="23"/>
  <c r="G76" i="23"/>
  <c r="G75" i="23"/>
  <c r="G74" i="23"/>
  <c r="H75" i="23"/>
  <c r="H76" i="23"/>
  <c r="H74" i="23" s="1"/>
  <c r="G10" i="24"/>
  <c r="G9" i="24" s="1"/>
  <c r="G11" i="24"/>
  <c r="G75" i="24"/>
  <c r="G74" i="24" s="1"/>
  <c r="G73" i="24"/>
  <c r="G72" i="24" s="1"/>
  <c r="G8" i="24"/>
  <c r="C8" i="30" s="1"/>
  <c r="G29" i="24"/>
  <c r="G28" i="24" s="1"/>
  <c r="G27" i="24" s="1"/>
  <c r="G49" i="24"/>
  <c r="G48" i="24" s="1"/>
  <c r="G47" i="24" s="1"/>
  <c r="G56" i="24"/>
  <c r="G63" i="24"/>
  <c r="G62" i="24" s="1"/>
  <c r="I12" i="24"/>
  <c r="I13" i="24"/>
  <c r="I18" i="24"/>
  <c r="I19" i="24"/>
  <c r="I21" i="24"/>
  <c r="I22" i="24"/>
  <c r="I24" i="24"/>
  <c r="I25" i="24"/>
  <c r="I26" i="24"/>
  <c r="I56" i="24"/>
  <c r="I61" i="24"/>
  <c r="I59" i="24" s="1"/>
  <c r="I76" i="24"/>
  <c r="I77" i="24"/>
  <c r="I79" i="24"/>
  <c r="I70" i="24"/>
  <c r="I69" i="24" s="1"/>
  <c r="I68" i="24" s="1"/>
  <c r="I21" i="46"/>
  <c r="H33" i="24"/>
  <c r="H32" i="24" s="1"/>
  <c r="H31" i="24" s="1"/>
  <c r="H30" i="24" s="1"/>
  <c r="H13" i="24"/>
  <c r="H18" i="24"/>
  <c r="H19" i="24"/>
  <c r="H21" i="24"/>
  <c r="H22" i="24"/>
  <c r="H25" i="24"/>
  <c r="H26" i="24"/>
  <c r="H57" i="24"/>
  <c r="H58" i="24"/>
  <c r="H61" i="24"/>
  <c r="H59" i="24" s="1"/>
  <c r="H76" i="24"/>
  <c r="H77" i="24"/>
  <c r="H79" i="24"/>
  <c r="G70" i="24"/>
  <c r="H70" i="24"/>
  <c r="H69" i="24" s="1"/>
  <c r="H68" i="24" s="1"/>
  <c r="G69" i="24"/>
  <c r="G68" i="24"/>
  <c r="G28" i="46"/>
  <c r="G46" i="46"/>
  <c r="G45" i="46" s="1"/>
  <c r="G44" i="46" s="1"/>
  <c r="G43" i="46" s="1"/>
  <c r="G61" i="46"/>
  <c r="I64" i="46"/>
  <c r="I61" i="46"/>
  <c r="I55" i="46"/>
  <c r="I54" i="46" s="1"/>
  <c r="I53" i="46" s="1"/>
  <c r="I52" i="46" s="1"/>
  <c r="I46" i="46"/>
  <c r="I44" i="46" s="1"/>
  <c r="I43" i="46" s="1"/>
  <c r="I41" i="46"/>
  <c r="I40" i="46" s="1"/>
  <c r="I39" i="46" s="1"/>
  <c r="H61" i="46"/>
  <c r="H60" i="46" s="1"/>
  <c r="H55" i="46"/>
  <c r="H54" i="46" s="1"/>
  <c r="H53" i="46" s="1"/>
  <c r="H52" i="46" s="1"/>
  <c r="H46" i="46"/>
  <c r="H44" i="46" s="1"/>
  <c r="H43" i="46" s="1"/>
  <c r="H21" i="46"/>
  <c r="H64" i="45"/>
  <c r="H60" i="45" s="1"/>
  <c r="H61" i="45"/>
  <c r="H21" i="45"/>
  <c r="H41" i="45"/>
  <c r="G41" i="45"/>
  <c r="H40" i="45"/>
  <c r="G40" i="45"/>
  <c r="H39" i="45"/>
  <c r="G39" i="45"/>
  <c r="G46" i="45"/>
  <c r="G45" i="45" s="1"/>
  <c r="G44" i="45" s="1"/>
  <c r="G43" i="45" s="1"/>
  <c r="G55" i="45"/>
  <c r="G54" i="45"/>
  <c r="G53" i="45" s="1"/>
  <c r="G9" i="23" s="1"/>
  <c r="G8" i="23" s="1"/>
  <c r="H55" i="45"/>
  <c r="H54" i="45" s="1"/>
  <c r="G41" i="46"/>
  <c r="G40" i="46" s="1"/>
  <c r="G39" i="46" s="1"/>
  <c r="H41" i="46"/>
  <c r="H40" i="46" s="1"/>
  <c r="H39" i="46" s="1"/>
  <c r="H77" i="45"/>
  <c r="H76" i="45"/>
  <c r="G77" i="46"/>
  <c r="G76" i="46" s="1"/>
  <c r="G75" i="46" s="1"/>
  <c r="G74" i="46" s="1"/>
  <c r="H75" i="46"/>
  <c r="H74" i="46" s="1"/>
  <c r="D9" i="19"/>
  <c r="D18" i="19"/>
  <c r="F9" i="19"/>
  <c r="F8" i="19" s="1"/>
  <c r="E9" i="19"/>
  <c r="E20" i="18"/>
  <c r="E17" i="18" s="1"/>
  <c r="D9" i="18"/>
  <c r="E8" i="18"/>
  <c r="D47" i="19"/>
  <c r="D42" i="19"/>
  <c r="D41" i="19" s="1"/>
  <c r="G72" i="46"/>
  <c r="G71" i="46" s="1"/>
  <c r="H27" i="45"/>
  <c r="E55" i="18"/>
  <c r="E54" i="18" s="1"/>
  <c r="D59" i="18"/>
  <c r="F47" i="19"/>
  <c r="F18" i="19"/>
  <c r="F16" i="19" s="1"/>
  <c r="E47" i="19"/>
  <c r="F43" i="19"/>
  <c r="E43" i="19"/>
  <c r="E42" i="19" s="1"/>
  <c r="E41" i="19" s="1"/>
  <c r="D43" i="19"/>
  <c r="E59" i="18"/>
  <c r="H12" i="23"/>
  <c r="H13" i="23"/>
  <c r="D19" i="50"/>
  <c r="C19" i="50"/>
  <c r="C17" i="51"/>
  <c r="D9" i="49"/>
  <c r="C9" i="49"/>
  <c r="C9" i="48"/>
  <c r="H89" i="45"/>
  <c r="H88" i="45"/>
  <c r="H87" i="45" s="1"/>
  <c r="H44" i="24"/>
  <c r="H43" i="24" s="1"/>
  <c r="H42" i="24" s="1"/>
  <c r="D24" i="30" s="1"/>
  <c r="H40" i="24"/>
  <c r="H39" i="24" s="1"/>
  <c r="H38" i="24" s="1"/>
  <c r="D18" i="30" s="1"/>
  <c r="H48" i="24"/>
  <c r="H47" i="24" s="1"/>
  <c r="H64" i="24"/>
  <c r="H26" i="46"/>
  <c r="H25" i="46" s="1"/>
  <c r="H62" i="24"/>
  <c r="H9" i="46"/>
  <c r="H8" i="46" s="1"/>
  <c r="H84" i="46"/>
  <c r="H83" i="46"/>
  <c r="H82" i="46" s="1"/>
  <c r="H13" i="46"/>
  <c r="H19" i="46"/>
  <c r="H18" i="46" s="1"/>
  <c r="H72" i="46"/>
  <c r="H71" i="46"/>
  <c r="H29" i="24" s="1"/>
  <c r="H28" i="24" s="1"/>
  <c r="H27" i="24" s="1"/>
  <c r="C16" i="20"/>
  <c r="G73" i="23"/>
  <c r="G72" i="23" s="1"/>
  <c r="G71" i="23" s="1"/>
  <c r="G70" i="23" s="1"/>
  <c r="C50" i="20" s="1"/>
  <c r="C49" i="20" s="1"/>
  <c r="I72" i="46"/>
  <c r="I71" i="46"/>
  <c r="I29" i="24" s="1"/>
  <c r="I28" i="24" s="1"/>
  <c r="I27" i="24" s="1"/>
  <c r="D33" i="30"/>
  <c r="I37" i="46"/>
  <c r="I62" i="24" s="1"/>
  <c r="I33" i="24"/>
  <c r="I32" i="24" s="1"/>
  <c r="I31" i="24" s="1"/>
  <c r="I30" i="24" s="1"/>
  <c r="I63" i="24"/>
  <c r="H63" i="24"/>
  <c r="I57" i="24"/>
  <c r="G77" i="45"/>
  <c r="G76" i="45"/>
  <c r="G26" i="24" s="1"/>
  <c r="G33" i="24"/>
  <c r="G32" i="24"/>
  <c r="G31" i="24" s="1"/>
  <c r="G30" i="24" s="1"/>
  <c r="G51" i="24"/>
  <c r="G50" i="24" s="1"/>
  <c r="G67" i="24"/>
  <c r="G66" i="24" s="1"/>
  <c r="G65" i="24" s="1"/>
  <c r="G64" i="24" s="1"/>
  <c r="I9" i="46"/>
  <c r="I8" i="46" s="1"/>
  <c r="I13" i="46"/>
  <c r="I19" i="46"/>
  <c r="I18" i="46" s="1"/>
  <c r="I77" i="46"/>
  <c r="I75" i="46" s="1"/>
  <c r="I74" i="46" s="1"/>
  <c r="I84" i="46"/>
  <c r="I83" i="46" s="1"/>
  <c r="I82" i="46" s="1"/>
  <c r="I15" i="46"/>
  <c r="I14" i="46" s="1"/>
  <c r="H14" i="46"/>
  <c r="F21" i="19"/>
  <c r="F14" i="19"/>
  <c r="F12" i="19"/>
  <c r="E18" i="19"/>
  <c r="E16" i="19" s="1"/>
  <c r="E21" i="19"/>
  <c r="E14" i="19"/>
  <c r="E12" i="19"/>
  <c r="E8" i="19"/>
  <c r="F24" i="19"/>
  <c r="F29" i="19"/>
  <c r="E24" i="19"/>
  <c r="E29" i="19"/>
  <c r="D8" i="19"/>
  <c r="D12" i="19"/>
  <c r="D14" i="19"/>
  <c r="D11" i="19" s="1"/>
  <c r="D16" i="19"/>
  <c r="D21" i="19"/>
  <c r="D24" i="19"/>
  <c r="D23" i="19" s="1"/>
  <c r="D29" i="19"/>
  <c r="G84" i="46"/>
  <c r="G83" i="46" s="1"/>
  <c r="G82" i="46" s="1"/>
  <c r="G34" i="46"/>
  <c r="G22" i="46"/>
  <c r="G21" i="46" s="1"/>
  <c r="G19" i="46"/>
  <c r="G18" i="46" s="1"/>
  <c r="G15" i="46"/>
  <c r="G14" i="46" s="1"/>
  <c r="G13" i="46"/>
  <c r="G10" i="46"/>
  <c r="G9" i="46" s="1"/>
  <c r="G8" i="46" s="1"/>
  <c r="H81" i="23"/>
  <c r="H80" i="23" s="1"/>
  <c r="H79" i="23" s="1"/>
  <c r="H78" i="23" s="1"/>
  <c r="H72" i="23"/>
  <c r="H71" i="23" s="1"/>
  <c r="H70" i="23" s="1"/>
  <c r="G89" i="45"/>
  <c r="G88" i="45" s="1"/>
  <c r="G87" i="45" s="1"/>
  <c r="H82" i="45"/>
  <c r="H80" i="45" s="1"/>
  <c r="H79" i="45" s="1"/>
  <c r="G82" i="45"/>
  <c r="G81" i="45" s="1"/>
  <c r="G80" i="45"/>
  <c r="G79" i="45" s="1"/>
  <c r="H46" i="45"/>
  <c r="H37" i="45"/>
  <c r="H15" i="45"/>
  <c r="H14" i="45" s="1"/>
  <c r="G15" i="45"/>
  <c r="G10" i="45"/>
  <c r="G9" i="45" s="1"/>
  <c r="G8" i="45" s="1"/>
  <c r="H9" i="45"/>
  <c r="H8" i="45" s="1"/>
  <c r="H43" i="23" s="1"/>
  <c r="H41" i="23" s="1"/>
  <c r="H40" i="23" s="1"/>
  <c r="H39" i="23" s="1"/>
  <c r="D22" i="20" s="1"/>
  <c r="D19" i="20" s="1"/>
  <c r="E24" i="18"/>
  <c r="D50" i="20"/>
  <c r="D49" i="20" s="1"/>
  <c r="G19" i="45"/>
  <c r="G18" i="45" s="1"/>
  <c r="H19" i="45"/>
  <c r="H18" i="45" s="1"/>
  <c r="H13" i="45"/>
  <c r="G13" i="45"/>
  <c r="G14" i="45"/>
  <c r="D24" i="18"/>
  <c r="D22" i="18" s="1"/>
  <c r="E18" i="18"/>
  <c r="D18" i="18"/>
  <c r="C15" i="30"/>
  <c r="C18" i="30"/>
  <c r="E32" i="18"/>
  <c r="E41" i="18"/>
  <c r="E22" i="18"/>
  <c r="E27" i="18"/>
  <c r="E29" i="18"/>
  <c r="D32" i="18"/>
  <c r="D41" i="18"/>
  <c r="D8" i="18"/>
  <c r="D20" i="18"/>
  <c r="D27" i="18"/>
  <c r="D29" i="18"/>
  <c r="E11" i="18"/>
  <c r="D11" i="18"/>
  <c r="D8" i="1"/>
  <c r="E8" i="1"/>
  <c r="F8" i="1"/>
  <c r="G8" i="1"/>
  <c r="H8" i="1"/>
  <c r="I8" i="1"/>
  <c r="D18" i="1"/>
  <c r="D22" i="1"/>
  <c r="D24" i="1"/>
  <c r="D23" i="1" s="1"/>
  <c r="D12" i="1"/>
  <c r="D15" i="1"/>
  <c r="D17" i="1"/>
  <c r="D14" i="1"/>
  <c r="E18" i="1"/>
  <c r="E22" i="1"/>
  <c r="E24" i="1"/>
  <c r="E23" i="1"/>
  <c r="E12" i="1"/>
  <c r="E15" i="1"/>
  <c r="E14" i="1" s="1"/>
  <c r="F18" i="1"/>
  <c r="F17" i="1"/>
  <c r="F14" i="1" s="1"/>
  <c r="F22" i="1"/>
  <c r="F20" i="1"/>
  <c r="F19" i="1" s="1"/>
  <c r="F24" i="1"/>
  <c r="F23" i="1" s="1"/>
  <c r="F12" i="1"/>
  <c r="F15" i="1"/>
  <c r="G18" i="1"/>
  <c r="G22" i="1"/>
  <c r="G21" i="1"/>
  <c r="G24" i="1"/>
  <c r="G23" i="1"/>
  <c r="G12" i="1"/>
  <c r="G15" i="1"/>
  <c r="H18" i="1"/>
  <c r="H17" i="1"/>
  <c r="H22" i="1"/>
  <c r="H20" i="1" s="1"/>
  <c r="H24" i="1"/>
  <c r="H23" i="1" s="1"/>
  <c r="H12" i="1"/>
  <c r="H15" i="1"/>
  <c r="H14" i="1" s="1"/>
  <c r="I18" i="1"/>
  <c r="I17" i="1" s="1"/>
  <c r="I22" i="1"/>
  <c r="I20" i="1"/>
  <c r="I19" i="1" s="1"/>
  <c r="I11" i="1" s="1"/>
  <c r="I10" i="1" s="1"/>
  <c r="I9" i="1" s="1"/>
  <c r="I24" i="1"/>
  <c r="I23" i="1"/>
  <c r="I12" i="1"/>
  <c r="I15" i="1"/>
  <c r="I14" i="1" s="1"/>
  <c r="F21" i="1"/>
  <c r="I21" i="1"/>
  <c r="G20" i="1"/>
  <c r="G17" i="1"/>
  <c r="E17" i="1"/>
  <c r="H21" i="1"/>
  <c r="E15" i="30"/>
  <c r="D16" i="20"/>
  <c r="G13" i="24"/>
  <c r="G13" i="23"/>
  <c r="G55" i="46"/>
  <c r="G54" i="46" s="1"/>
  <c r="G53" i="46" s="1"/>
  <c r="G52" i="46" s="1"/>
  <c r="D15" i="30"/>
  <c r="H19" i="1"/>
  <c r="H11" i="1" s="1"/>
  <c r="H10" i="1" s="1"/>
  <c r="H9" i="1" s="1"/>
  <c r="H6" i="1" s="1"/>
  <c r="D7" i="19"/>
  <c r="F11" i="1"/>
  <c r="F10" i="1" s="1"/>
  <c r="F9" i="1" s="1"/>
  <c r="F6" i="1" s="1"/>
  <c r="G12" i="23"/>
  <c r="G11" i="23"/>
  <c r="G10" i="23"/>
  <c r="E67" i="18" l="1"/>
  <c r="H44" i="45"/>
  <c r="H43" i="45" s="1"/>
  <c r="D59" i="20" s="1"/>
  <c r="D57" i="20" s="1"/>
  <c r="H45" i="45"/>
  <c r="G16" i="24"/>
  <c r="G15" i="24" s="1"/>
  <c r="G14" i="24" s="1"/>
  <c r="G7" i="24" s="1"/>
  <c r="G20" i="23"/>
  <c r="G59" i="24"/>
  <c r="G55" i="24" s="1"/>
  <c r="G54" i="24" s="1"/>
  <c r="G53" i="24" s="1"/>
  <c r="G81" i="23"/>
  <c r="G80" i="23" s="1"/>
  <c r="G79" i="23" s="1"/>
  <c r="G78" i="23" s="1"/>
  <c r="C59" i="20" s="1"/>
  <c r="C57" i="20" s="1"/>
  <c r="G59" i="23"/>
  <c r="G58" i="23" s="1"/>
  <c r="G57" i="23" s="1"/>
  <c r="G56" i="23" s="1"/>
  <c r="G17" i="45"/>
  <c r="C30" i="20"/>
  <c r="G34" i="23"/>
  <c r="G33" i="23" s="1"/>
  <c r="G32" i="23" s="1"/>
  <c r="G31" i="23" s="1"/>
  <c r="G17" i="23"/>
  <c r="G42" i="24"/>
  <c r="C26" i="30" s="1"/>
  <c r="C24" i="30" s="1"/>
  <c r="F23" i="19"/>
  <c r="E23" i="19"/>
  <c r="D6" i="19"/>
  <c r="D51" i="19" s="1"/>
  <c r="D52" i="19" s="1"/>
  <c r="D17" i="18"/>
  <c r="D7" i="18" s="1"/>
  <c r="D6" i="18" s="1"/>
  <c r="D66" i="18" s="1"/>
  <c r="D31" i="18"/>
  <c r="D53" i="18"/>
  <c r="E49" i="30"/>
  <c r="E48" i="30" s="1"/>
  <c r="I64" i="24"/>
  <c r="G27" i="46"/>
  <c r="G26" i="46" s="1"/>
  <c r="G25" i="46" s="1"/>
  <c r="G70" i="46"/>
  <c r="G69" i="46"/>
  <c r="G68" i="46" s="1"/>
  <c r="G64" i="46" s="1"/>
  <c r="G60" i="46" s="1"/>
  <c r="G59" i="46" s="1"/>
  <c r="G58" i="46" s="1"/>
  <c r="G51" i="46" s="1"/>
  <c r="C33" i="30"/>
  <c r="G17" i="46"/>
  <c r="H17" i="45"/>
  <c r="I11" i="24"/>
  <c r="I10" i="24" s="1"/>
  <c r="I9" i="24" s="1"/>
  <c r="E9" i="30" s="1"/>
  <c r="D30" i="20"/>
  <c r="H44" i="23"/>
  <c r="D27" i="20" s="1"/>
  <c r="D25" i="20" s="1"/>
  <c r="H20" i="23"/>
  <c r="G46" i="24"/>
  <c r="D32" i="30"/>
  <c r="H58" i="23"/>
  <c r="H57" i="23" s="1"/>
  <c r="H56" i="23" s="1"/>
  <c r="D47" i="20" s="1"/>
  <c r="D46" i="20" s="1"/>
  <c r="H59" i="45"/>
  <c r="H58" i="45" s="1"/>
  <c r="F42" i="19"/>
  <c r="F41" i="19" s="1"/>
  <c r="H59" i="46"/>
  <c r="H58" i="46" s="1"/>
  <c r="H51" i="46" s="1"/>
  <c r="D36" i="20"/>
  <c r="D33" i="20" s="1"/>
  <c r="H26" i="45"/>
  <c r="H25" i="45" s="1"/>
  <c r="H53" i="45"/>
  <c r="H10" i="23"/>
  <c r="H11" i="23"/>
  <c r="H17" i="23"/>
  <c r="H34" i="23"/>
  <c r="H32" i="23" s="1"/>
  <c r="H31" i="23" s="1"/>
  <c r="H56" i="24"/>
  <c r="H55" i="24" s="1"/>
  <c r="H54" i="24" s="1"/>
  <c r="H53" i="24" s="1"/>
  <c r="I60" i="46"/>
  <c r="I59" i="46" s="1"/>
  <c r="I58" i="46" s="1"/>
  <c r="I51" i="46" s="1"/>
  <c r="I17" i="46"/>
  <c r="I20" i="24"/>
  <c r="H75" i="24"/>
  <c r="H20" i="24"/>
  <c r="H17" i="46"/>
  <c r="H46" i="24"/>
  <c r="I75" i="24"/>
  <c r="I17" i="24"/>
  <c r="H17" i="24"/>
  <c r="H11" i="24"/>
  <c r="H10" i="24" s="1"/>
  <c r="H9" i="24" s="1"/>
  <c r="F11" i="19"/>
  <c r="F7" i="19" s="1"/>
  <c r="E11" i="19"/>
  <c r="E7" i="19" s="1"/>
  <c r="I6" i="1"/>
  <c r="C8" i="20"/>
  <c r="C7" i="20" s="1"/>
  <c r="G14" i="1"/>
  <c r="E7" i="18"/>
  <c r="I55" i="24"/>
  <c r="I54" i="24" s="1"/>
  <c r="I53" i="24" s="1"/>
  <c r="C21" i="30"/>
  <c r="G19" i="1"/>
  <c r="G11" i="1" s="1"/>
  <c r="G10" i="1" s="1"/>
  <c r="G9" i="1" s="1"/>
  <c r="G6" i="1" s="1"/>
  <c r="E20" i="1"/>
  <c r="E19" i="1" s="1"/>
  <c r="E11" i="1" s="1"/>
  <c r="E10" i="1" s="1"/>
  <c r="E9" i="1" s="1"/>
  <c r="E6" i="1" s="1"/>
  <c r="E21" i="1"/>
  <c r="D21" i="1"/>
  <c r="D20" i="1"/>
  <c r="D19" i="1" s="1"/>
  <c r="D11" i="1" s="1"/>
  <c r="D10" i="1" s="1"/>
  <c r="D9" i="1" s="1"/>
  <c r="D6" i="1" s="1"/>
  <c r="E31" i="18"/>
  <c r="G52" i="45"/>
  <c r="G51" i="45" s="1"/>
  <c r="I27" i="46"/>
  <c r="I26" i="46" s="1"/>
  <c r="I25" i="46" s="1"/>
  <c r="E34" i="30"/>
  <c r="E32" i="30" s="1"/>
  <c r="I48" i="24"/>
  <c r="C7" i="30"/>
  <c r="G48" i="23"/>
  <c r="F6" i="19" l="1"/>
  <c r="F52" i="19" s="1"/>
  <c r="I74" i="24"/>
  <c r="I73" i="24" s="1"/>
  <c r="I72" i="24" s="1"/>
  <c r="H74" i="24"/>
  <c r="H73" i="24" s="1"/>
  <c r="H72" i="24" s="1"/>
  <c r="G15" i="23"/>
  <c r="G14" i="23" s="1"/>
  <c r="G7" i="23" s="1"/>
  <c r="G87" i="23" s="1"/>
  <c r="G16" i="23"/>
  <c r="C72" i="20"/>
  <c r="G7" i="45"/>
  <c r="C34" i="30"/>
  <c r="H15" i="23"/>
  <c r="H14" i="23" s="1"/>
  <c r="D10" i="20" s="1"/>
  <c r="D7" i="20" s="1"/>
  <c r="G92" i="45"/>
  <c r="E6" i="19"/>
  <c r="D67" i="18"/>
  <c r="E6" i="18"/>
  <c r="E66" i="18" s="1"/>
  <c r="G7" i="46"/>
  <c r="G87" i="46" s="1"/>
  <c r="H7" i="46"/>
  <c r="H87" i="46" s="1"/>
  <c r="C70" i="30"/>
  <c r="G81" i="24"/>
  <c r="I8" i="24"/>
  <c r="E8" i="30" s="1"/>
  <c r="E7" i="30" s="1"/>
  <c r="E70" i="30" s="1"/>
  <c r="H16" i="23"/>
  <c r="E53" i="18"/>
  <c r="H16" i="24"/>
  <c r="H15" i="24" s="1"/>
  <c r="H14" i="24" s="1"/>
  <c r="H9" i="23"/>
  <c r="H52" i="45"/>
  <c r="H51" i="45" s="1"/>
  <c r="H7" i="45" s="1"/>
  <c r="I16" i="24"/>
  <c r="I15" i="24" s="1"/>
  <c r="I14" i="24" s="1"/>
  <c r="I7" i="46"/>
  <c r="I87" i="46" s="1"/>
  <c r="H8" i="24"/>
  <c r="D8" i="30" s="1"/>
  <c r="D7" i="30" s="1"/>
  <c r="D70" i="30" s="1"/>
  <c r="D9" i="30"/>
  <c r="E33" i="30"/>
  <c r="I47" i="24"/>
  <c r="I46" i="24" s="1"/>
  <c r="H7" i="23" l="1"/>
  <c r="F51" i="19"/>
  <c r="E51" i="19"/>
  <c r="E52" i="19"/>
  <c r="I7" i="24"/>
  <c r="I81" i="24" s="1"/>
  <c r="H7" i="24"/>
  <c r="H81" i="24" s="1"/>
  <c r="H92" i="45"/>
  <c r="H87" i="23" s="1"/>
  <c r="D72" i="20" s="1"/>
  <c r="H8" i="23"/>
</calcChain>
</file>

<file path=xl/comments1.xml><?xml version="1.0" encoding="utf-8"?>
<comments xmlns="http://schemas.openxmlformats.org/spreadsheetml/2006/main">
  <authors>
    <author>User</author>
  </authors>
  <commentList>
    <comment ref="A43" authorId="0" shapeId="0">
      <text>
        <r>
          <rPr>
            <b/>
            <sz val="8"/>
            <color indexed="81"/>
            <rFont val="Tahoma"/>
            <charset val="204"/>
          </rPr>
          <t>User: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<sst xmlns="http://schemas.openxmlformats.org/spreadsheetml/2006/main" count="2523" uniqueCount="582">
  <si>
    <t>Сумма на 2020 год</t>
  </si>
  <si>
    <t>1 03 00000 00 0000 000</t>
  </si>
  <si>
    <t>Налоги на товары(работы,услуги)реализуемые на территории Российской Федерации</t>
  </si>
  <si>
    <t>000.</t>
  </si>
  <si>
    <t>103 02230 01 0000 110</t>
  </si>
  <si>
    <t>Социальная политика</t>
  </si>
  <si>
    <t>1 01 02010 01 0000 110</t>
  </si>
  <si>
    <t>99 0 00 0С190</t>
  </si>
  <si>
    <t>Пенсионное обеспечение</t>
  </si>
  <si>
    <t>Иные пенсии, социальные доплаты к пенсиям</t>
  </si>
  <si>
    <t>10</t>
  </si>
  <si>
    <t>312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</si>
  <si>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</si>
  <si>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</si>
  <si>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бюджеты»;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</si>
  <si>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</si>
  <si>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</t>
  </si>
  <si>
    <t>103 02260 01 0000 110</t>
  </si>
  <si>
    <t>2 02 30000 00 0000 000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</si>
  <si>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бюджеты».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</si>
  <si>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</si>
  <si>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</si>
  <si>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</si>
  <si>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</si>
  <si>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</si>
  <si>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</si>
  <si>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</si>
  <si>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</t>
  </si>
  <si>
    <t>803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</si>
  <si>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</si>
  <si>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</si>
  <si>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</t>
  </si>
  <si>
    <t>1 11 05025 10 0000 120</t>
  </si>
  <si>
    <t>99 0 00 08000</t>
  </si>
  <si>
    <t>99 0 00 08100</t>
  </si>
  <si>
    <t>99 0 00 058000</t>
  </si>
  <si>
    <t>99 0 А0 08100</t>
  </si>
  <si>
    <t>99 0 А0 08110</t>
  </si>
  <si>
    <t>99 0 А0 08190</t>
  </si>
  <si>
    <t>99 0 00 0Ш200</t>
  </si>
  <si>
    <t>Перечень главных администраторов доходов бюджета муниципального образования Черноануйское сельское поселение</t>
  </si>
  <si>
    <t>Администрация Черноануйского сельского поселения</t>
  </si>
  <si>
    <t>Перечень главных администраторов источников финансирования дефицита бюджета муниципального образования Черноануйское сельское поселение</t>
  </si>
  <si>
    <t>808</t>
  </si>
  <si>
    <t>07</t>
  </si>
  <si>
    <t>880</t>
  </si>
  <si>
    <t xml:space="preserve">Основное мероприятие  "Социальная поддержка отделньных категорий граждан МО "Усть-Канский район" </t>
  </si>
  <si>
    <t>Непрограммные направления деятельности администрации Черноануйского сельского поселения</t>
  </si>
  <si>
    <t>Дотации бюджетам сельских поселений на на выравнивание бюджетной обеспеченности</t>
  </si>
  <si>
    <t xml:space="preserve"> 2 02 10000 00 0000 000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</si>
  <si>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</si>
  <si>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</si>
  <si>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Высшее должностное лицо Черноануйского сельского поселения</t>
  </si>
  <si>
    <t>Высшее должностное лицоЧерноануйского сельского поселения</t>
  </si>
  <si>
    <t>Материально-техническое обеспечение администрации Черноануйского сельского поселения</t>
  </si>
  <si>
    <t>Организация мероприятий по защите населения и территории МО Черноануйского сельского поселения "Комплексное развитие территории сельского поселения ( в т.ч. МКУ ГО ЧС и ЕДДС),</t>
  </si>
  <si>
    <t xml:space="preserve"> "Развитие и модернизация инженерной инфраструктуры для защиты населения от наводнений МО Черноануйского сельского поселения </t>
  </si>
  <si>
    <t xml:space="preserve"> Основное мероприятие  "Развитие и модернизация инфраструктуры по хранению и переработки ТБО и ЖБО МО Черноануйского сельского поселения "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</si>
  <si>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Черноануйского сельского поселения "Комплексное развитие территории сельского поселения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</si>
  <si>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Черноануйскогосельского поселения"</t>
  </si>
  <si>
    <t>Предоставление культурно-досуговых услуг в рамках подпрограммы «Развитие социально-культурной сферы» муниципальной программы Черноануйского сельского поселения  «Комплексное развитие территории сельского поселения»</t>
  </si>
  <si>
    <t>808 01 05 00 00 00 0000 000</t>
  </si>
  <si>
    <t>808 01 02 00 00 00 0000 000</t>
  </si>
  <si>
    <t>808 01 02 00 00 00 0000 700</t>
  </si>
  <si>
    <t>808 01 02 00 00 00 0000 710</t>
  </si>
  <si>
    <t xml:space="preserve">808 01 02 00 00 10 0000 800 </t>
  </si>
  <si>
    <t xml:space="preserve">808 01 02 00 00 10 0000 810 </t>
  </si>
  <si>
    <t>808 01 03 00 00 00 0000 000</t>
  </si>
  <si>
    <t>808 01 03 00 00 00 0000 700</t>
  </si>
  <si>
    <t>808 01 03 00 00 00 0000 710</t>
  </si>
  <si>
    <t>808 01 03 00 00 00 0000 800</t>
  </si>
  <si>
    <t>808 01 03 00 00 00 0000 810</t>
  </si>
  <si>
    <t xml:space="preserve">  808 01 06 00 00 00 0000 000 </t>
  </si>
  <si>
    <t xml:space="preserve">  808 01 06 05 00 00 0000 000 </t>
  </si>
  <si>
    <t xml:space="preserve">  808 01 06 05 00 00 0000 600 </t>
  </si>
  <si>
    <t xml:space="preserve">  808 01 06 05 02 00 0000 640 </t>
  </si>
  <si>
    <t xml:space="preserve">  808 01 06 04 00 00 0000 000 </t>
  </si>
  <si>
    <t xml:space="preserve">  808 01 06 04 00 00 0000 800 </t>
  </si>
  <si>
    <t xml:space="preserve">  808 01 06 04 00 00 0000 810 </t>
  </si>
  <si>
    <t>Дотации бюджетам сельских поселений на 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</si>
  <si>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</si>
  <si>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</si>
  <si>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</si>
  <si>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 муниципального образования  Черноануйское сельское поселение на 2018 год</t>
  </si>
  <si>
    <t>Прочие межбюджетные трансферты, передаваемые бюджетам сельских поселений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</si>
  <si>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Черноануйского сельского поселения  «Комплексное развитие территории сельского поселения»</t>
  </si>
  <si>
    <t>Развитие физической культуры и спорта в рамках подпрограммы "Развитие социально-культурной сферы" муниципальной программы Черноануйского сельского поселения "Комплексное развитие территории сельского поселения"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</si>
  <si>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 автономных учреждений)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</si>
  <si>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</si>
  <si>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 учреждений,  а также имущества   муниципальных унитарных предприятий, в том числе казенных)</t>
  </si>
  <si>
    <t>1 13 01995 10 0000 130</t>
  </si>
  <si>
    <t xml:space="preserve">Прочие доходы  от оказания платных услуг  (работ) получателями средств бюджетов поселений </t>
  </si>
  <si>
    <t>99 0 00 08190</t>
  </si>
  <si>
    <t>Доходы от продажи квартир, находящихся в собственности поселений</t>
  </si>
  <si>
    <t>1 14 02030 10 0000 410</t>
  </si>
  <si>
    <t>2 02 40000 00 0000 000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</si>
  <si>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</t>
  </si>
  <si>
    <t>1 14 02030 10 0000 440</t>
  </si>
  <si>
    <t xml:space="preserve"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</t>
  </si>
  <si>
    <t>1 14 06014 10 0000 430</t>
  </si>
  <si>
    <t xml:space="preserve">1 14 06026 10 0000 430  </t>
  </si>
  <si>
    <t>Доходы от продажи  земельных  участков, находящихся в  собственности  поселений (за  исключением земельных участков муниципальных автономных учреждений)</t>
  </si>
  <si>
    <t>Платежи, взимаемые организациями поселений за выполнение определенных функций</t>
  </si>
  <si>
    <t xml:space="preserve">Прочие неналоговые доходы бюджетов поселений </t>
  </si>
  <si>
    <t xml:space="preserve">Собственные доходы без учета безвозмездных  поступлений </t>
  </si>
  <si>
    <t xml:space="preserve">1 14 06013 10 0000 430  </t>
  </si>
  <si>
    <t xml:space="preserve">Доходы от продажи  земельных  участков,  государственная  собственность на которые не разграничена и которые расположены в границах поселений </t>
  </si>
  <si>
    <t>02</t>
  </si>
  <si>
    <t>01</t>
  </si>
  <si>
    <t>1.</t>
  </si>
  <si>
    <t>1.1.</t>
  </si>
  <si>
    <t>Общегосударственные вопросы</t>
  </si>
  <si>
    <t>Закупка товаров, работ, услуг в сфере информационно-коммуникационных технологий</t>
  </si>
  <si>
    <t>Резервный фонд сельского поселения</t>
  </si>
  <si>
    <t>2.</t>
  </si>
  <si>
    <t>2.1.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</si>
  <si>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</si>
  <si>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3.</t>
  </si>
  <si>
    <t>3.1.</t>
  </si>
  <si>
    <t>4.</t>
  </si>
  <si>
    <t>4.1.</t>
  </si>
  <si>
    <t>5.</t>
  </si>
  <si>
    <t>5.1.</t>
  </si>
  <si>
    <t>6.</t>
  </si>
  <si>
    <t>Физическая культура и спорт</t>
  </si>
  <si>
    <t>6.1.</t>
  </si>
  <si>
    <t>Условно утверждаемые расходы</t>
  </si>
  <si>
    <t>99 0 9999</t>
  </si>
  <si>
    <t>999</t>
  </si>
  <si>
    <t>7.</t>
  </si>
  <si>
    <t>7.1.</t>
  </si>
  <si>
    <t>Фонд оплаты труда государственных (муниципальных) органов</t>
  </si>
  <si>
    <t>Взносы по обязательному социальному страхованию на выплату денежного содержания и инные выплаты работникам  государственных (муниципальных) органов</t>
  </si>
  <si>
    <t>129</t>
  </si>
  <si>
    <t>01 1 01 00100</t>
  </si>
  <si>
    <t>01 1 01 00190</t>
  </si>
  <si>
    <t>99 0 00 0С100</t>
  </si>
  <si>
    <t>01 2 01 01100</t>
  </si>
  <si>
    <t>01 2 01 01190</t>
  </si>
  <si>
    <t>Сумма на 2020год</t>
  </si>
  <si>
    <t>Основные мероприятия "Развития и сохранения культуры Усть-Канского района"</t>
  </si>
  <si>
    <t>01 2 03 01100</t>
  </si>
  <si>
    <t>01 2 03 01190</t>
  </si>
  <si>
    <t>01 2 02 01000</t>
  </si>
  <si>
    <t>01 2 02 01100</t>
  </si>
  <si>
    <t>01 2 02 01190</t>
  </si>
  <si>
    <t>01 2 02 01110</t>
  </si>
  <si>
    <t xml:space="preserve">Доплаты к пенсиям муниципальных служащих </t>
  </si>
  <si>
    <t>99 0 999</t>
  </si>
  <si>
    <t>Высшее должностное лицо Ябоганского сельского поселения</t>
  </si>
  <si>
    <t>121</t>
  </si>
  <si>
    <t>04</t>
  </si>
  <si>
    <t>242</t>
  </si>
  <si>
    <t>Доходы бюджета МО "Усть-Канский район", администрирование которых осуществляется федеральными государственными органими и созданными ими федеральными казенными учреждениями</t>
  </si>
  <si>
    <r>
      <t>Налоговые и неналоговые доходы</t>
    </r>
    <r>
      <rPr>
        <sz val="12"/>
        <rFont val="Calibri"/>
        <family val="2"/>
        <charset val="204"/>
      </rPr>
      <t>*</t>
    </r>
  </si>
  <si>
    <r>
      <rPr>
        <sz val="11"/>
        <rFont val="Calibri"/>
        <family val="2"/>
        <charset val="204"/>
      </rPr>
      <t xml:space="preserve">          *</t>
    </r>
    <r>
      <rPr>
        <sz val="11"/>
        <rFont val="Times New Roman"/>
        <family val="1"/>
        <charset val="204"/>
      </rPr>
      <t xml:space="preserve">В части доходов зачисляемых в бюджет МО "Усть-Канский район" в пределах компетенции главных администраторов доходов бюджета МО "Усть-Канский район". Администраторами данных доходов являются федеральные государственные органы и созданные ими федеральные казенные учреждения, которым соответсвующие коды главных администраторов доходов бюджетов бюджетной системы Российской Федерации присвоены Министерством финансов Российской Федерации. </t>
    </r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</si>
  <si>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</si>
  <si>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</si>
  <si>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</si>
  <si>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</si>
  <si>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</si>
  <si>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</si>
  <si>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</si>
  <si>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Резервные средства</t>
  </si>
  <si>
    <t>870</t>
  </si>
  <si>
    <t>1.2.</t>
  </si>
  <si>
    <t>Национальная оборона</t>
  </si>
  <si>
    <t>03</t>
  </si>
  <si>
    <t>1.3.</t>
  </si>
  <si>
    <t>Национальная экономика</t>
  </si>
  <si>
    <t>09</t>
  </si>
  <si>
    <t>Жилищно-коммунальное хозяйство</t>
  </si>
  <si>
    <t>05</t>
  </si>
  <si>
    <t>08</t>
  </si>
  <si>
    <t>Условно утвержденные расходы</t>
  </si>
  <si>
    <t>99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</si>
  <si>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</si>
  <si>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</si>
  <si>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</si>
  <si>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</si>
  <si>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</si>
  <si>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</si>
  <si>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</si>
  <si>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</si>
  <si>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</si>
  <si>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</si>
  <si>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</si>
  <si>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</si>
  <si>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</si>
  <si>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</si>
  <si>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</si>
  <si>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</si>
  <si>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</si>
  <si>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</si>
  <si>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2020 год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</si>
  <si>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</si>
  <si>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</si>
  <si>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</si>
  <si>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</si>
  <si>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</si>
  <si>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</si>
  <si>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</si>
  <si>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</si>
  <si>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</si>
  <si>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</si>
  <si>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</si>
  <si>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</si>
  <si>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</si>
  <si>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</si>
  <si>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</si>
  <si>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</si>
  <si>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</si>
  <si>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</si>
  <si>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</si>
  <si>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</si>
  <si>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</si>
  <si>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</si>
  <si>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</si>
  <si>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</si>
  <si>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</si>
  <si>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</si>
  <si>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</si>
  <si>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</si>
  <si>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</si>
  <si>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</si>
  <si>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</si>
  <si>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</si>
  <si>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</si>
  <si>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</si>
  <si>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</si>
  <si>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</si>
  <si>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</si>
  <si>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 xml:space="preserve"> 000 90 00 00 00 00 0000 000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</si>
  <si>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</si>
  <si>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</si>
  <si>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</si>
  <si>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</si>
  <si>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</si>
  <si>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</si>
  <si>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</si>
  <si>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</si>
  <si>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</si>
  <si>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</si>
  <si>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</si>
  <si>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</si>
  <si>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</si>
  <si>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</si>
  <si>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</si>
  <si>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 xml:space="preserve">               тыс.рублей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</si>
  <si>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</si>
  <si>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</si>
  <si>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</si>
  <si>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</si>
  <si>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</si>
  <si>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</si>
  <si>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</si>
  <si>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</si>
  <si>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</si>
  <si>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</si>
  <si>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</si>
  <si>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</si>
  <si>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</si>
  <si>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</si>
  <si>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</si>
  <si>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</si>
  <si>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</si>
  <si>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</si>
  <si>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</si>
  <si>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</si>
  <si>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</si>
  <si>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</si>
  <si>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</si>
  <si>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</si>
  <si>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</si>
  <si>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</si>
  <si>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Сумма на 2019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</si>
  <si>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</si>
  <si>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</si>
  <si>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</si>
  <si>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</si>
  <si>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</si>
  <si>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</si>
  <si>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</si>
  <si>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</si>
  <si>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</si>
  <si>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</si>
  <si>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</si>
  <si>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</si>
  <si>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</si>
  <si>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</si>
  <si>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</si>
  <si>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</si>
  <si>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</si>
  <si>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</si>
  <si>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</si>
  <si>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</si>
  <si>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</si>
  <si>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</si>
  <si>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</si>
  <si>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</si>
  <si>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</si>
  <si>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</si>
  <si>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</si>
  <si>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</si>
  <si>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</si>
  <si>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</si>
  <si>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</si>
  <si>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</si>
  <si>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</si>
  <si>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</si>
  <si>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</si>
  <si>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</si>
  <si>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</si>
  <si>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</si>
  <si>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</si>
  <si>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</si>
  <si>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</si>
  <si>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</si>
  <si>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</si>
  <si>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</si>
  <si>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</si>
  <si>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</si>
  <si>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</si>
  <si>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</si>
  <si>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</si>
  <si>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</si>
  <si>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</si>
  <si>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</si>
  <si>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</si>
  <si>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</si>
  <si>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</si>
  <si>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</si>
  <si>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</si>
  <si>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</si>
  <si>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</si>
  <si>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</si>
  <si>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</si>
  <si>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</si>
  <si>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</si>
  <si>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</si>
  <si>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</si>
  <si>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</si>
  <si>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</si>
  <si>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</si>
  <si>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</si>
  <si>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</si>
  <si>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</si>
  <si>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</si>
  <si>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</si>
  <si>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</si>
  <si>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</si>
  <si>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</si>
  <si>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</si>
  <si>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</si>
  <si>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</si>
  <si>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</si>
  <si>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</si>
  <si>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</si>
  <si>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</si>
  <si>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</si>
  <si>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</si>
  <si>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</si>
  <si>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</si>
  <si>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</si>
  <si>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</si>
  <si>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</si>
  <si>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</si>
  <si>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200</t>
  </si>
  <si>
    <t>Расходы на выплаты по оплате труда работников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</si>
  <si>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</si>
  <si>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01 2 00 01000</t>
  </si>
  <si>
    <t>500</t>
  </si>
  <si>
    <t>99 0 00 0С000</t>
  </si>
  <si>
    <t>300</t>
  </si>
  <si>
    <t>Иные дотации</t>
  </si>
  <si>
    <t>1402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</si>
  <si>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</si>
  <si>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</si>
  <si>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</si>
  <si>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</si>
  <si>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</si>
  <si>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</si>
  <si>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</si>
  <si>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</si>
  <si>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</si>
  <si>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</si>
  <si>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</si>
  <si>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(тыс. рублей)</t>
  </si>
  <si>
    <t>1 06 06000 00 0000 110</t>
  </si>
  <si>
    <t>1 03 02000 01 0000 110</t>
  </si>
  <si>
    <t>Иные межбюджетные трансферты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</si>
  <si>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</si>
  <si>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</si>
  <si>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Сумма на 2019 год с учетом изменений</t>
  </si>
  <si>
    <t>Изменения на 2019 год (+;-)</t>
  </si>
  <si>
    <t>Изменения на2019год (+;-)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</si>
  <si>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</si>
  <si>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</si>
  <si>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</si>
  <si>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</si>
  <si>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</si>
  <si>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</si>
  <si>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</si>
  <si>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</si>
  <si>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Культура, кинемотография</t>
  </si>
  <si>
    <t>2</t>
  </si>
  <si>
    <t>1 08 04020 01 0000 110</t>
  </si>
  <si>
    <t>01 1 02 00190</t>
  </si>
  <si>
    <t>01 1 02 00100</t>
  </si>
  <si>
    <t>01 1 04 00190</t>
  </si>
  <si>
    <t>01 1 04 00100</t>
  </si>
  <si>
    <t>01 1 03 00190</t>
  </si>
  <si>
    <t>01 1 03 00100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</si>
  <si>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</si>
  <si>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</si>
  <si>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Доходы в виде прибыли, приходящихся на доли в уставных (складочных) капиталах хозяйственных товариществ и обществ, или дивидендов по акциям, принадлежащим поселениям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</si>
  <si>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</si>
  <si>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</si>
  <si>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 xml:space="preserve"> 1 11 05025 10 0000 120</t>
  </si>
  <si>
    <t>1 11 05035 10 0000 120</t>
  </si>
  <si>
    <t xml:space="preserve">Доходы от сдачи в аренду имущества,  находящегося в  оперативном  управлении   органов   управления поселений  и   созданных   ими   учреждений   (за исключением  имущества  муниципальных бюджетных и автономных учреждений)
</t>
  </si>
  <si>
    <t>1 11 07015 10 0000 120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</si>
  <si>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поселениями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</si>
  <si>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</si>
  <si>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</si>
  <si>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1 14 01050 10 0000 410</t>
  </si>
  <si>
    <t xml:space="preserve">Доходы от продажи квартир, находящихся в собственности поселений 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</si>
  <si>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</si>
  <si>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</si>
  <si>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</si>
  <si>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</si>
  <si>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1 14 02052 10 0000 440</t>
  </si>
  <si>
    <t xml:space="preserve">1 13 01995 10 0000 130 </t>
  </si>
  <si>
    <t xml:space="preserve">Прочие доходы  от оказания платных услуг (работ) получателями средств  бюджетов сельских поселений </t>
  </si>
  <si>
    <t>Перечисление из бюджетов поселений (бюджеты поселений) для осуществления возврата (зачета) излищне уплаченных или излищне взысканных сумм налогов, сбор и инных платежей, а также сумм процентов за несвоевременное осуществление такого возврата и процентов, начисленных на излищне взысканные суммы.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</si>
  <si>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части реализации материальных запасов по указанному имуществу</t>
  </si>
  <si>
    <t>1 14 02053 10 0000 440</t>
  </si>
  <si>
    <t xml:space="preserve"> 0,00</t>
  </si>
  <si>
    <t xml:space="preserve"> 000 01 00 00 00 00 0000 000</t>
  </si>
  <si>
    <t>Управление Федерального Казначейства</t>
  </si>
  <si>
    <t>Акцизы подакцизным товаром(продукции) производимым на территории Российской Федерации</t>
  </si>
  <si>
    <t>100</t>
  </si>
  <si>
    <t>1 03 02230 01 0000 110</t>
  </si>
  <si>
    <t>99 0 0051180</t>
  </si>
  <si>
    <t>Организация мероприятий по защите населения и территории МОЧерноануйского сельского поселения "Комплексное развитие территории сельского поселения ( в т.ч. МКУ ГО ЧС и ЕДДС),</t>
  </si>
  <si>
    <t>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Черноануйского сельского поселения"</t>
  </si>
  <si>
    <t>01 2 00 01М01</t>
  </si>
  <si>
    <t>100 0 А0 08190</t>
  </si>
  <si>
    <t>Доходы от уплаты акцизов на дизельное топливо,подлежащие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</si>
  <si>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</si>
  <si>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</t>
  </si>
  <si>
    <t>1 03 02250 01 0000 110</t>
  </si>
  <si>
    <t>Доходы от уплаты акцизов на автомобильный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</si>
  <si>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</si>
  <si>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</si>
  <si>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 по указанному имуществу</t>
  </si>
  <si>
    <t>1 14 03050 10 0000 410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</si>
  <si>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</si>
  <si>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</si>
  <si>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ь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</si>
  <si>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средств по указанному имуществу)</t>
  </si>
  <si>
    <t>1 14 04050 10 0000 420</t>
  </si>
  <si>
    <t xml:space="preserve">Доходы  от продажи нематериальных активов, находящихся в собственности поселений 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</si>
  <si>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</si>
  <si>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</si>
  <si>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>1 16 33050 10 0000 140</t>
  </si>
  <si>
    <t>Приложение 11</t>
  </si>
  <si>
    <t>к решению «О бюджете</t>
  </si>
  <si>
    <t>муниципального образования</t>
  </si>
  <si>
    <t xml:space="preserve"> Черноануйское сельское поселение</t>
  </si>
  <si>
    <t xml:space="preserve">Распределение бюджетных ассигнований на реализацию </t>
  </si>
  <si>
    <t>КОД</t>
  </si>
  <si>
    <t>Наименование программы</t>
  </si>
  <si>
    <t>Муниципальная программа Черноануйского сельского поселения «Комплексное развитие территории сельского поселения»</t>
  </si>
  <si>
    <t>Непрограммные расходы</t>
  </si>
  <si>
    <t>Всего</t>
  </si>
  <si>
    <t>Приложение 12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</si>
  <si>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</si>
  <si>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</si>
  <si>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</si>
  <si>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</si>
  <si>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</si>
  <si>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</si>
  <si>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</si>
  <si>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</si>
  <si>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</si>
  <si>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</si>
  <si>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2 07 05000 10 0000 180</t>
  </si>
  <si>
    <t>Прочие безвозмездные поступления в бюджеты поселений</t>
  </si>
  <si>
    <t>1 11 05013 10 0000 120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</si>
  <si>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</si>
  <si>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01 02 00 00 10 0000 710</t>
  </si>
  <si>
    <t>Получение кредитов от кредитных организаций  бюджетами поселений  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</si>
  <si>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</si>
  <si>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 в валюте Российской Федерации</t>
  </si>
  <si>
    <t>01 06 05 01 10 0000 640</t>
  </si>
  <si>
    <t>Возврат бюджетных кредитов,  предоставленных юридическим лицам из бюджетов поселений  в валюте Российской Федерации</t>
  </si>
  <si>
    <t>01 06 05 02 10 0000 640</t>
  </si>
  <si>
    <t>Возврат бюджетных кредитов,  предоставленных другим бюджетам бюджетной системы Российской Федерации  местными бюджетами в валюте Российской Федерации</t>
  </si>
  <si>
    <t>01 02 00 00 10 0000 810</t>
  </si>
  <si>
    <t>Погашение местными бюджетами кредитов от кредитных организаций в валюте Российской Федерации</t>
  </si>
  <si>
    <t>01 03 01 00 10 0000 810</t>
  </si>
  <si>
    <t>Погашение бюджетами поселений  кредитов от от других бюджетов бюджетной системы Российской Федерации в валюте Российской Федерации</t>
  </si>
  <si>
    <t>01 06 04 01 10 0000 810</t>
  </si>
  <si>
    <t>Исполнение муниципальных гарантий поселений в 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</si>
  <si>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01 06 05 02 10 0000 540</t>
  </si>
  <si>
    <t>Уплата иных платежей</t>
  </si>
  <si>
    <t>853</t>
  </si>
  <si>
    <t>Предоставление бюджетных кредитов  другим бюджета бюджетной системы Российской Федерации местными бюджетами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</si>
  <si>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</si>
  <si>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</si>
  <si>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Наименование передаваемого полномочия</t>
  </si>
  <si>
    <t>Реквизиты соглашения</t>
  </si>
  <si>
    <t>Создание условий для организации досуга и обеспечения жителей Черноануйского сельского  поселения услугами  организации культуры (ФЗ от06.10.2003№131-ФЗ"ОБ общих принципах организации местного самоуправления в РФ",п12ч.1ст.14)</t>
  </si>
  <si>
    <t>ИТОГО</t>
  </si>
  <si>
    <t>х</t>
  </si>
  <si>
    <t>01 05 02 01 10 0000 610</t>
  </si>
  <si>
    <t>Уменьшение прочих остатков денежных средств бюджетов поселений</t>
  </si>
  <si>
    <t>Код главы администратора</t>
  </si>
  <si>
    <t>НАЛОГОВЫЕ  ДОХОДЫ</t>
  </si>
  <si>
    <t>1 01 00000 00 0000 000</t>
  </si>
  <si>
    <t xml:space="preserve">Налоги на прибыль, доходы </t>
  </si>
  <si>
    <t>1.4.</t>
  </si>
  <si>
    <t>1.5.</t>
  </si>
  <si>
    <t>8.1.</t>
  </si>
  <si>
    <t>12,00</t>
  </si>
  <si>
    <t>Приложение 5
к решению «О бюджете 
муниципального образования Черноануйское сельское поселение 
 на 2019 год и на плановый период 2020 и 2021 годов»</t>
  </si>
  <si>
    <t>Объем поступлений доходов в бюджет муниципального образования Черноануйское сельское поселение в 2019 году</t>
  </si>
  <si>
    <t>Объем поступлений доходов в бюджет муниципального образования Черноануйское сельское поселение в 2020-2021 годах</t>
  </si>
  <si>
    <t>2021 год</t>
  </si>
  <si>
    <t xml:space="preserve">Приложение 6
к решению «О бюджете 
муниципального образования Черноануйское сельское поселение 
на 2019 год и на плановый период 2020 и 2021 годов»  </t>
  </si>
  <si>
    <t>Приложение 14
к решению «О бюджете 
муниципального образования Черноануйское сельское поселение
на 2019 год и на плановый 
период 2020 и 2021 годов»</t>
  </si>
  <si>
    <t>Ведомственная структура расходов бюджета муниципального образования Черноануйское сельское поселение на 2020 - 2021 годы</t>
  </si>
  <si>
    <t>Сумма  на  2020 год</t>
  </si>
  <si>
    <t>Сумма на 2021 год</t>
  </si>
  <si>
    <t>Распределение
бюджетных ассигнований по разделам, подразделам классификации расходов бюджета муниципального образования Черноануйское сельское поселение  на 2019 год</t>
  </si>
  <si>
    <t>Приложение  7
к решению «О бюджете муниципального образования Черноануйское сельское поселение на 2019 год и на плановый период 2020 и 2021 годов»</t>
  </si>
  <si>
    <t>Приложение 1
к решению «О бюджете 
муниципального образования Черноануйское сельское поселение
на 2019 год и на плановый период 2020 и 2021 годов»</t>
  </si>
  <si>
    <t>Источники финансирования дефицита  бюджета муниципального образования                                                                    Черноануйское  сельское  поселение на 2019 год</t>
  </si>
  <si>
    <t>Приложение 2
к решению «О бюджете 
муниципального образования Черноануйское сельское  поселение
на 2019 год и на плановый 
период 2020и 2021 годов»</t>
  </si>
  <si>
    <t>Источники финансирования дефицита  бюджета муниципального образования                                                                                    Черноануйское   сельское  поселение на 2020-2021 годы</t>
  </si>
  <si>
    <t xml:space="preserve">2020 год </t>
  </si>
  <si>
    <r>
      <t xml:space="preserve">                                                            Приложение 3
                                                            к решению «О бюджете 
                                                            муниципального образования Черноануй</t>
    </r>
    <r>
      <rPr>
        <b/>
        <u/>
        <sz val="10"/>
        <rFont val="Times New Roman"/>
        <family val="1"/>
        <charset val="204"/>
      </rPr>
      <t>с</t>
    </r>
    <r>
      <rPr>
        <b/>
        <sz val="10"/>
        <rFont val="Times New Roman"/>
        <family val="1"/>
        <charset val="204"/>
      </rPr>
      <t>кое   сельское  поселение</t>
    </r>
    <r>
      <rPr>
        <sz val="10"/>
        <rFont val="Times New Roman"/>
        <family val="1"/>
        <charset val="204"/>
      </rPr>
      <t xml:space="preserve">
                                                  на 2019 год и на плановый период 2020 и 2021 годов»</t>
    </r>
  </si>
  <si>
    <t>Приложение 4
к решению «О бюджете 
муниципального образования Черноануйское сельское поселение
 на 2019 год и на плановый период 2020 и 2021 годов»</t>
  </si>
  <si>
    <t>на 2019 год и на плановый</t>
  </si>
  <si>
    <t>период 2020и 2021 годов»</t>
  </si>
  <si>
    <t>муниципальных программ на 2019 год</t>
  </si>
  <si>
    <t>Приложение 10
к решению «О бюджете 
муниципального образования Черноануйское сельское поселение на 2019 год и на плановый период 2020 и 2021годов»</t>
  </si>
  <si>
    <r>
      <t>Приложение 8
к решению «О бюджете 
муниципального образования Чернануйское</t>
    </r>
    <r>
      <rPr>
        <u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сельское поселение на 2019 год и на плановый период 2020 и 2021 годов»</t>
    </r>
  </si>
  <si>
    <t>Приложение 9
к решению «О бюджете 
муниципального образования Черноануйское сельское поселение
на 2019 год и на плановый 
период 2020 и 2021 годов»</t>
  </si>
  <si>
    <t>период 2020 и 2021 годов»</t>
  </si>
  <si>
    <t xml:space="preserve">Приложение13
к решению «О бюджете 
муниципального образования Черноануйское сельское поселение на  2019 год и на плановый 
период 2020 и 2021 годов» </t>
  </si>
  <si>
    <t>Иные межбюджетные трансферты, выделяемые из бюджета муниципального образования Черноануйское сельское поселение на финансирование расходов, связанных с передачей полномочий органом местного самоуправления муниципального образования "Усть-Канский район" на 2019 год</t>
  </si>
  <si>
    <t xml:space="preserve">Приложение 16
к решению «О бюджете 
муниципального образования Черноануйское сельское поселение
на 2019 год и на плановый 
период 2020 и 2021 годов» </t>
  </si>
  <si>
    <t>Иные межбюджетные трансферты, выделяемые из бюджета муниципального образования Черноануйское сельское поселение на финансирование расходов, связанных с передачей полномочий органом местного самоуправления муниципального образования "Усть-Канский район" на 2020-2021годы</t>
  </si>
  <si>
    <t>Сумма на 2021год</t>
  </si>
  <si>
    <t>Распределение
бюджетных ассигнований по разделам, подразделам классификации расходов бюджета муниципального образования Черноануйское сельское поселение  на 2020-2021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</si>
  <si>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Черноануйское сельское поселение  на 2019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</si>
  <si>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Черноануйское сельское поселение  на 2020-2021 годы</t>
  </si>
  <si>
    <t>муниципальных программ на 2020- 2021 годы</t>
  </si>
  <si>
    <t>Приложение 15
к решению «О бюджете 
муниципального образования Черноануйское сельское поселение
на 2019год и на плановый 
период 2020 и 2021 годов»</t>
  </si>
  <si>
    <t>2 02 15001 10 0000 150</t>
  </si>
  <si>
    <t>2 02 15002 10 0000 150</t>
  </si>
  <si>
    <t>2 02 29999 10 0000 150</t>
  </si>
  <si>
    <t>2 02 35118 10 0000 150</t>
  </si>
  <si>
    <t>2 02 49999 10 0000 150</t>
  </si>
  <si>
    <t>2 07 05030 10 0000 150</t>
  </si>
  <si>
    <t>2 08 05000 10 0000 150</t>
  </si>
  <si>
    <t>Прочие безвозмездные поступления в бюджеты сельских поселений</t>
  </si>
  <si>
    <t xml:space="preserve"> 2 02 49999 10 0000 150</t>
  </si>
  <si>
    <t xml:space="preserve">Прочая закупка товаров, работ и услуг </t>
  </si>
  <si>
    <t>Прочая закупка товаров, работ и услуг</t>
  </si>
  <si>
    <t>Уплата налогов</t>
  </si>
  <si>
    <t>850</t>
  </si>
  <si>
    <t>2 02 04999 10 0000 150</t>
  </si>
  <si>
    <t>Иные межбюджетные трансферты на софинансирование расходов местных бюджетов на оплату труда и начисления на выплаты по оплате труда работников бюджетной сферы.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</si>
  <si>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сельских   поселений</t>
  </si>
  <si>
    <t>540</t>
  </si>
  <si>
    <t>Сумма   на 2021 год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</si>
  <si>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сельских   поселений    </t>
  </si>
  <si>
    <t xml:space="preserve"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сельских поселений     </t>
  </si>
  <si>
    <t>Сумма 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</si>
</sst>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#,##0.00_р_."/>
  </numFmts>
  <fonts count="5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i/>
      <sz val="14"/>
      <color indexed="8"/>
      <name val="Arial Cyr"/>
      <charset val="204"/>
    </font>
    <font>
      <b/>
      <u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21" fillId="0" borderId="0" applyNumberFormat="0" applyFont="0" applyFill="0" applyBorder="0" applyAlignment="0" applyProtection="0">
      <alignment vertical="top"/>
    </xf>
    <xf numFmtId="0" fontId="2" fillId="0" borderId="0"/>
    <xf numFmtId="0" fontId="22" fillId="0" borderId="0">
      <alignment vertical="top"/>
    </xf>
    <xf numFmtId="0" fontId="55" fillId="0" borderId="0"/>
    <xf numFmtId="0" fontId="49" fillId="0" borderId="0"/>
    <xf numFmtId="0" fontId="3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383">
    <xf numFmtId="0" fontId="0" fillId="0" borderId="0" xfId="0"/>
    <xf numFmtId="0" fontId="4" fillId="0" borderId="0" xfId="0" applyFont="1" applyFill="1"/>
    <xf numFmtId="165" fontId="4" fillId="0" borderId="0" xfId="9" applyFont="1" applyFill="1"/>
    <xf numFmtId="0" fontId="4" fillId="0" borderId="0" xfId="0" applyFont="1" applyFill="1" applyBorder="1" applyAlignment="1">
      <alignment horizontal="center" wrapText="1"/>
    </xf>
    <xf numFmtId="165" fontId="4" fillId="0" borderId="0" xfId="9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9" applyFont="1" applyFill="1" applyBorder="1" applyAlignment="1">
      <alignment horizontal="center" wrapText="1"/>
    </xf>
    <xf numFmtId="0" fontId="4" fillId="0" borderId="0" xfId="0" applyFont="1" applyFill="1" applyBorder="1"/>
    <xf numFmtId="165" fontId="4" fillId="0" borderId="0" xfId="9" applyFont="1" applyFill="1" applyBorder="1"/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165" fontId="4" fillId="0" borderId="0" xfId="9" applyFont="1" applyFill="1" applyAlignment="1">
      <alignment horizontal="right"/>
    </xf>
    <xf numFmtId="165" fontId="4" fillId="0" borderId="0" xfId="9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/>
    <xf numFmtId="0" fontId="18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0" borderId="0" xfId="0" applyFont="1"/>
    <xf numFmtId="0" fontId="8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7" xfId="0" applyFont="1" applyFill="1" applyBorder="1"/>
    <xf numFmtId="0" fontId="8" fillId="0" borderId="7" xfId="0" applyFont="1" applyFill="1" applyBorder="1" applyAlignment="1">
      <alignment horizontal="center" vertical="center" wrapText="1"/>
    </xf>
    <xf numFmtId="165" fontId="8" fillId="0" borderId="7" xfId="9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/>
    </xf>
    <xf numFmtId="167" fontId="8" fillId="0" borderId="7" xfId="9" applyNumberFormat="1" applyFont="1" applyFill="1" applyBorder="1" applyAlignment="1">
      <alignment horizontal="center" vertical="top"/>
    </xf>
    <xf numFmtId="165" fontId="8" fillId="0" borderId="7" xfId="9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justify" vertical="top"/>
    </xf>
    <xf numFmtId="0" fontId="7" fillId="0" borderId="7" xfId="0" applyFont="1" applyFill="1" applyBorder="1" applyAlignment="1">
      <alignment horizontal="justify" vertical="top"/>
    </xf>
    <xf numFmtId="0" fontId="8" fillId="0" borderId="7" xfId="0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5" fillId="0" borderId="7" xfId="0" applyFont="1" applyFill="1" applyBorder="1" applyAlignment="1">
      <alignment horizontal="justify" vertical="top" wrapText="1"/>
    </xf>
    <xf numFmtId="0" fontId="8" fillId="0" borderId="7" xfId="6" applyFont="1" applyFill="1" applyBorder="1" applyAlignment="1">
      <alignment horizontal="justify" vertical="top"/>
    </xf>
    <xf numFmtId="0" fontId="7" fillId="0" borderId="7" xfId="6" applyFont="1" applyFill="1" applyBorder="1" applyAlignment="1">
      <alignment horizontal="justify" vertical="top"/>
    </xf>
    <xf numFmtId="0" fontId="8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9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65" fontId="26" fillId="0" borderId="0" xfId="9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9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9" applyFont="1" applyFill="1" applyBorder="1" applyAlignment="1">
      <alignment horizontal="center"/>
    </xf>
    <xf numFmtId="165" fontId="7" fillId="0" borderId="0" xfId="9" applyFont="1" applyFill="1" applyAlignment="1">
      <alignment horizontal="center"/>
    </xf>
    <xf numFmtId="165" fontId="8" fillId="0" borderId="7" xfId="9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165" fontId="7" fillId="0" borderId="0" xfId="0" applyNumberFormat="1" applyFont="1" applyFill="1"/>
    <xf numFmtId="49" fontId="7" fillId="0" borderId="7" xfId="0" applyNumberFormat="1" applyFont="1" applyFill="1" applyBorder="1"/>
    <xf numFmtId="167" fontId="8" fillId="0" borderId="7" xfId="9" applyNumberFormat="1" applyFont="1" applyFill="1" applyBorder="1"/>
    <xf numFmtId="0" fontId="7" fillId="0" borderId="0" xfId="0" applyFont="1"/>
    <xf numFmtId="0" fontId="7" fillId="0" borderId="7" xfId="0" applyFont="1" applyBorder="1" applyAlignment="1">
      <alignment horizontal="center" vertical="center" wrapText="1"/>
    </xf>
    <xf numFmtId="0" fontId="8" fillId="0" borderId="0" xfId="0" applyFont="1"/>
    <xf numFmtId="0" fontId="27" fillId="0" borderId="0" xfId="0" applyFont="1"/>
    <xf numFmtId="0" fontId="28" fillId="0" borderId="0" xfId="0" applyFont="1"/>
    <xf numFmtId="0" fontId="28" fillId="0" borderId="0" xfId="0" applyFont="1" applyBorder="1"/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30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4" fillId="0" borderId="7" xfId="0" applyFont="1" applyFill="1" applyBorder="1" applyAlignment="1">
      <alignment horizontal="center" vertical="top" wrapText="1"/>
    </xf>
    <xf numFmtId="0" fontId="13" fillId="0" borderId="0" xfId="0" applyFont="1" applyFill="1"/>
    <xf numFmtId="0" fontId="31" fillId="0" borderId="0" xfId="0" applyFont="1" applyAlignment="1">
      <alignment horizontal="center"/>
    </xf>
    <xf numFmtId="0" fontId="25" fillId="0" borderId="7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3" fillId="0" borderId="0" xfId="0" applyFont="1"/>
    <xf numFmtId="0" fontId="32" fillId="0" borderId="0" xfId="0" applyFont="1"/>
    <xf numFmtId="0" fontId="7" fillId="0" borderId="8" xfId="0" applyFont="1" applyBorder="1" applyAlignment="1">
      <alignment horizontal="center" vertical="center" wrapText="1"/>
    </xf>
    <xf numFmtId="0" fontId="34" fillId="0" borderId="0" xfId="0" applyFont="1"/>
    <xf numFmtId="0" fontId="4" fillId="0" borderId="0" xfId="0" applyFont="1" applyFill="1" applyAlignment="1">
      <alignment horizontal="right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wrapText="1"/>
    </xf>
    <xf numFmtId="1" fontId="8" fillId="0" borderId="7" xfId="0" applyNumberFormat="1" applyFont="1" applyFill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center"/>
    </xf>
    <xf numFmtId="166" fontId="14" fillId="0" borderId="0" xfId="0" applyNumberFormat="1" applyFont="1"/>
    <xf numFmtId="166" fontId="14" fillId="0" borderId="0" xfId="0" applyNumberFormat="1" applyFont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horizontal="center"/>
    </xf>
    <xf numFmtId="0" fontId="2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7" fillId="0" borderId="1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justify" vertical="top" wrapText="1"/>
    </xf>
    <xf numFmtId="0" fontId="2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top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vertical="top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38" fillId="0" borderId="7" xfId="0" applyNumberFormat="1" applyFont="1" applyFill="1" applyBorder="1" applyAlignment="1">
      <alignment vertical="top" wrapText="1"/>
    </xf>
    <xf numFmtId="49" fontId="38" fillId="0" borderId="7" xfId="0" applyNumberFormat="1" applyFont="1" applyFill="1" applyBorder="1" applyAlignment="1">
      <alignment horizontal="center" vertical="top" wrapText="1"/>
    </xf>
    <xf numFmtId="0" fontId="40" fillId="2" borderId="7" xfId="0" applyFont="1" applyFill="1" applyBorder="1" applyAlignment="1">
      <alignment horizontal="center" vertical="top" wrapText="1"/>
    </xf>
    <xf numFmtId="49" fontId="40" fillId="2" borderId="7" xfId="0" applyNumberFormat="1" applyFont="1" applyFill="1" applyBorder="1" applyAlignment="1">
      <alignment horizontal="center" vertical="top" wrapText="1"/>
    </xf>
    <xf numFmtId="49" fontId="37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42" fillId="0" borderId="7" xfId="0" applyFont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37" fillId="0" borderId="7" xfId="0" applyNumberFormat="1" applyFont="1" applyFill="1" applyBorder="1" applyAlignment="1">
      <alignment horizontal="justify" vertical="top" wrapText="1"/>
    </xf>
    <xf numFmtId="0" fontId="37" fillId="0" borderId="7" xfId="0" applyFont="1" applyBorder="1" applyAlignment="1">
      <alignment horizontal="justify" wrapText="1"/>
    </xf>
    <xf numFmtId="0" fontId="38" fillId="0" borderId="7" xfId="0" applyFont="1" applyBorder="1" applyAlignment="1">
      <alignment horizontal="justify" wrapText="1"/>
    </xf>
    <xf numFmtId="49" fontId="38" fillId="0" borderId="7" xfId="0" applyNumberFormat="1" applyFont="1" applyFill="1" applyBorder="1" applyAlignment="1">
      <alignment horizontal="justify" vertical="top" wrapText="1"/>
    </xf>
    <xf numFmtId="0" fontId="38" fillId="0" borderId="7" xfId="0" applyFont="1" applyFill="1" applyBorder="1" applyAlignment="1">
      <alignment horizontal="justify" wrapText="1"/>
    </xf>
    <xf numFmtId="49" fontId="37" fillId="0" borderId="7" xfId="0" applyNumberFormat="1" applyFont="1" applyFill="1" applyBorder="1" applyAlignment="1">
      <alignment horizontal="justify" vertical="center" wrapText="1"/>
    </xf>
    <xf numFmtId="49" fontId="38" fillId="0" borderId="7" xfId="0" applyNumberFormat="1" applyFont="1" applyFill="1" applyBorder="1" applyAlignment="1">
      <alignment horizontal="justify" vertical="center" wrapText="1"/>
    </xf>
    <xf numFmtId="0" fontId="37" fillId="0" borderId="7" xfId="0" applyFont="1" applyFill="1" applyBorder="1" applyAlignment="1">
      <alignment horizontal="justify" wrapText="1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38" fillId="0" borderId="14" xfId="0" applyFont="1" applyBorder="1" applyAlignment="1">
      <alignment horizontal="justify" wrapText="1"/>
    </xf>
    <xf numFmtId="0" fontId="38" fillId="0" borderId="14" xfId="0" applyFont="1" applyFill="1" applyBorder="1" applyAlignment="1">
      <alignment horizontal="justify" wrapText="1"/>
    </xf>
    <xf numFmtId="0" fontId="39" fillId="0" borderId="7" xfId="0" applyFont="1" applyFill="1" applyBorder="1" applyAlignment="1">
      <alignment horizontal="justify" vertical="center" wrapText="1"/>
    </xf>
    <xf numFmtId="0" fontId="39" fillId="0" borderId="7" xfId="0" applyFont="1" applyFill="1" applyBorder="1" applyAlignment="1">
      <alignment horizontal="justify" vertical="center"/>
    </xf>
    <xf numFmtId="168" fontId="7" fillId="0" borderId="0" xfId="0" applyNumberFormat="1" applyFont="1" applyAlignment="1">
      <alignment horizontal="justify" vertical="center" wrapText="1"/>
    </xf>
    <xf numFmtId="168" fontId="24" fillId="0" borderId="0" xfId="0" applyNumberFormat="1" applyFont="1" applyAlignment="1">
      <alignment horizontal="justify" vertical="center" wrapText="1"/>
    </xf>
    <xf numFmtId="49" fontId="38" fillId="2" borderId="7" xfId="0" applyNumberFormat="1" applyFont="1" applyFill="1" applyBorder="1" applyAlignment="1">
      <alignment horizontal="center" vertical="center" shrinkToFit="1"/>
    </xf>
    <xf numFmtId="2" fontId="7" fillId="0" borderId="7" xfId="0" applyNumberFormat="1" applyFont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center" wrapText="1"/>
    </xf>
    <xf numFmtId="2" fontId="37" fillId="0" borderId="7" xfId="0" applyNumberFormat="1" applyFont="1" applyFill="1" applyBorder="1" applyAlignment="1">
      <alignment horizontal="center" vertical="center" wrapText="1"/>
    </xf>
    <xf numFmtId="49" fontId="46" fillId="0" borderId="7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166" fontId="15" fillId="0" borderId="0" xfId="0" applyNumberFormat="1" applyFont="1" applyAlignment="1">
      <alignment horizontal="right" wrapText="1"/>
    </xf>
    <xf numFmtId="166" fontId="46" fillId="0" borderId="7" xfId="0" applyNumberFormat="1" applyFont="1" applyFill="1" applyBorder="1" applyAlignment="1">
      <alignment horizontal="center" vertical="top" wrapText="1"/>
    </xf>
    <xf numFmtId="166" fontId="39" fillId="2" borderId="7" xfId="0" applyNumberFormat="1" applyFont="1" applyFill="1" applyBorder="1" applyAlignment="1">
      <alignment horizontal="center" vertical="top" wrapText="1"/>
    </xf>
    <xf numFmtId="166" fontId="40" fillId="2" borderId="7" xfId="0" applyNumberFormat="1" applyFont="1" applyFill="1" applyBorder="1" applyAlignment="1">
      <alignment horizontal="center" vertical="top" wrapText="1"/>
    </xf>
    <xf numFmtId="166" fontId="25" fillId="0" borderId="7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horizontal="right" wrapText="1"/>
    </xf>
    <xf numFmtId="166" fontId="7" fillId="0" borderId="7" xfId="0" applyNumberFormat="1" applyFont="1" applyFill="1" applyBorder="1" applyAlignment="1">
      <alignment horizontal="center" vertical="top" wrapText="1"/>
    </xf>
    <xf numFmtId="166" fontId="36" fillId="0" borderId="7" xfId="0" applyNumberFormat="1" applyFont="1" applyFill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top" wrapText="1"/>
    </xf>
    <xf numFmtId="2" fontId="38" fillId="0" borderId="7" xfId="0" applyNumberFormat="1" applyFont="1" applyFill="1" applyBorder="1" applyAlignment="1">
      <alignment horizontal="center" vertical="center"/>
    </xf>
    <xf numFmtId="2" fontId="45" fillId="0" borderId="7" xfId="0" applyNumberFormat="1" applyFont="1" applyFill="1" applyBorder="1" applyAlignment="1">
      <alignment horizontal="center" vertical="center"/>
    </xf>
    <xf numFmtId="2" fontId="37" fillId="0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/>
    <xf numFmtId="2" fontId="7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justify" vertical="top" wrapText="1"/>
    </xf>
    <xf numFmtId="49" fontId="7" fillId="0" borderId="7" xfId="0" applyNumberFormat="1" applyFont="1" applyFill="1" applyBorder="1" applyAlignment="1">
      <alignment horizontal="justify" vertical="top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2" fontId="7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wrapText="1"/>
    </xf>
    <xf numFmtId="49" fontId="7" fillId="0" borderId="7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justify" wrapText="1"/>
    </xf>
    <xf numFmtId="0" fontId="25" fillId="0" borderId="7" xfId="0" applyFont="1" applyFill="1" applyBorder="1" applyAlignment="1">
      <alignment horizontal="justify" vertical="center"/>
    </xf>
    <xf numFmtId="0" fontId="25" fillId="0" borderId="0" xfId="0" applyFont="1" applyAlignment="1">
      <alignment vertical="top" wrapText="1"/>
    </xf>
    <xf numFmtId="49" fontId="25" fillId="0" borderId="0" xfId="0" applyNumberFormat="1" applyFont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justify" vertical="center" wrapText="1"/>
    </xf>
    <xf numFmtId="2" fontId="27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justify"/>
    </xf>
    <xf numFmtId="0" fontId="6" fillId="0" borderId="7" xfId="0" applyFont="1" applyBorder="1" applyAlignment="1">
      <alignment horizontal="justify"/>
    </xf>
    <xf numFmtId="2" fontId="0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16" xfId="0" applyBorder="1"/>
    <xf numFmtId="0" fontId="0" fillId="0" borderId="7" xfId="0" applyBorder="1"/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vertical="top" wrapText="1"/>
    </xf>
    <xf numFmtId="0" fontId="24" fillId="0" borderId="7" xfId="0" applyFont="1" applyBorder="1"/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169" fontId="7" fillId="0" borderId="2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166" fontId="7" fillId="0" borderId="0" xfId="0" applyNumberFormat="1" applyFont="1" applyAlignment="1">
      <alignment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166" fontId="25" fillId="0" borderId="0" xfId="0" applyNumberFormat="1" applyFont="1" applyAlignment="1">
      <alignment horizontal="center" vertical="top" wrapText="1"/>
    </xf>
    <xf numFmtId="166" fontId="25" fillId="0" borderId="0" xfId="0" applyNumberFormat="1" applyFont="1"/>
    <xf numFmtId="0" fontId="8" fillId="0" borderId="0" xfId="0" applyFont="1" applyAlignment="1">
      <alignment horizontal="center" wrapText="1"/>
    </xf>
    <xf numFmtId="0" fontId="7" fillId="0" borderId="21" xfId="0" applyFont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38" fillId="2" borderId="7" xfId="5" applyNumberFormat="1" applyFont="1" applyFill="1" applyBorder="1" applyAlignment="1">
      <alignment horizontal="left" vertical="center" wrapText="1"/>
    </xf>
    <xf numFmtId="49" fontId="38" fillId="2" borderId="7" xfId="5" applyNumberFormat="1" applyFont="1" applyFill="1" applyBorder="1" applyAlignment="1">
      <alignment horizontal="center" vertical="center" wrapText="1"/>
    </xf>
    <xf numFmtId="49" fontId="37" fillId="0" borderId="7" xfId="0" applyNumberFormat="1" applyFont="1" applyFill="1" applyBorder="1" applyAlignment="1">
      <alignment horizontal="center" vertical="top" wrapText="1"/>
    </xf>
    <xf numFmtId="0" fontId="7" fillId="2" borderId="7" xfId="5" applyNumberFormat="1" applyFont="1" applyFill="1" applyBorder="1" applyAlignment="1">
      <alignment horizontal="left" vertical="center" wrapText="1"/>
    </xf>
    <xf numFmtId="0" fontId="8" fillId="2" borderId="7" xfId="5" applyNumberFormat="1" applyFont="1" applyFill="1" applyBorder="1" applyAlignment="1">
      <alignment horizontal="left" vertical="center" wrapText="1"/>
    </xf>
    <xf numFmtId="49" fontId="8" fillId="2" borderId="7" xfId="5" applyNumberFormat="1" applyFont="1" applyFill="1" applyBorder="1" applyAlignment="1">
      <alignment horizontal="center" vertical="center" wrapText="1"/>
    </xf>
    <xf numFmtId="0" fontId="37" fillId="2" borderId="7" xfId="5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1" fontId="3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53" fillId="0" borderId="0" xfId="0" applyFont="1" applyAlignment="1">
      <alignment horizontal="justify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24" fillId="0" borderId="0" xfId="0" applyFont="1" applyAlignment="1"/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0" xfId="0"/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7" fillId="0" borderId="6" xfId="0" applyFont="1" applyBorder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/>
    <xf numFmtId="0" fontId="6" fillId="0" borderId="0" xfId="0" applyFont="1" applyFill="1" applyBorder="1" applyAlignment="1">
      <alignment horizontal="right"/>
    </xf>
    <xf numFmtId="0" fontId="47" fillId="0" borderId="9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8" fillId="0" borderId="0" xfId="0" applyFont="1" applyAlignment="1"/>
    <xf numFmtId="0" fontId="47" fillId="0" borderId="0" xfId="0" applyFont="1" applyFill="1" applyBorder="1" applyAlignment="1">
      <alignment horizontal="right"/>
    </xf>
    <xf numFmtId="0" fontId="7" fillId="0" borderId="2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2" fontId="7" fillId="0" borderId="24" xfId="0" applyNumberFormat="1" applyFont="1" applyBorder="1" applyAlignment="1">
      <alignment horizontal="center" vertical="top" wrapText="1"/>
    </xf>
    <xf numFmtId="2" fontId="7" fillId="0" borderId="19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right" wrapText="1"/>
    </xf>
    <xf numFmtId="0" fontId="41" fillId="0" borderId="0" xfId="0" applyFont="1" applyFill="1" applyAlignment="1">
      <alignment horizontal="center" vertical="top" wrapText="1"/>
    </xf>
    <xf numFmtId="0" fontId="44" fillId="0" borderId="0" xfId="0" applyFont="1" applyAlignment="1"/>
    <xf numFmtId="0" fontId="37" fillId="0" borderId="7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16-17 вед" xfId="5"/>
    <cellStyle name="Обычный_источники" xfId="6"/>
    <cellStyle name="Тысячи [0]_перечис.11" xfId="7"/>
    <cellStyle name="Тысячи_перечис.11" xfId="8"/>
    <cellStyle name="Финансовый" xfId="9" builtinId="3"/>
    <cellStyle name="Финансовый 2" xfId="10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3"/>
  <sheetViews>
    <sheetView view="pageBreakPreview" zoomScale="80" zoomScaleNormal="75" zoomScaleSheetLayoutView="80" workbookViewId="0">
      <selection activeCell="A3" sqref="A3"/>
    </sheetView>
  </sheetViews>
  <sheetFormatPr defaultRowHeight="15.75" x14ac:dyDescent="0.25"/>
  <cols>
    <col min="1" max="1" width="69.5703125" style="1" customWidth="1"/>
    <col min="2" max="2" width="43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 x14ac:dyDescent="0.25">
      <c r="B1" s="326" t="s">
        <v>537</v>
      </c>
      <c r="C1" s="326"/>
      <c r="D1" s="326"/>
      <c r="E1" s="326"/>
      <c r="F1" s="326"/>
      <c r="G1" s="326"/>
      <c r="H1" s="326"/>
      <c r="I1" s="326"/>
    </row>
    <row r="2" spans="1:9" ht="56.25" customHeight="1" x14ac:dyDescent="0.25">
      <c r="A2" s="325" t="s">
        <v>538</v>
      </c>
      <c r="B2" s="325"/>
      <c r="C2" s="325"/>
    </row>
    <row r="3" spans="1:9" ht="19.149999999999999" customHeight="1" x14ac:dyDescent="0.25">
      <c r="B3" s="12"/>
      <c r="C3" s="13" t="s">
        <v>387</v>
      </c>
    </row>
    <row r="4" spans="1:9" s="15" customFormat="1" ht="18.75" x14ac:dyDescent="0.3">
      <c r="A4" s="64"/>
      <c r="B4" s="65" t="s">
        <v>190</v>
      </c>
      <c r="C4" s="66" t="s">
        <v>191</v>
      </c>
    </row>
    <row r="5" spans="1:9" s="15" customFormat="1" ht="28.5" customHeight="1" x14ac:dyDescent="0.3">
      <c r="A5" s="67" t="s">
        <v>176</v>
      </c>
      <c r="B5" s="73" t="s">
        <v>232</v>
      </c>
      <c r="C5" s="73" t="s">
        <v>437</v>
      </c>
      <c r="D5" s="69">
        <v>395978.2</v>
      </c>
      <c r="E5" s="69">
        <v>395978.2</v>
      </c>
      <c r="F5" s="69">
        <v>395978.2</v>
      </c>
      <c r="G5" s="69">
        <v>395978.2</v>
      </c>
      <c r="H5" s="69">
        <v>395978.2</v>
      </c>
      <c r="I5" s="69">
        <v>395978.2</v>
      </c>
    </row>
    <row r="6" spans="1:9" s="15" customFormat="1" ht="37.5" x14ac:dyDescent="0.3">
      <c r="A6" s="70" t="s">
        <v>177</v>
      </c>
      <c r="B6" s="73" t="s">
        <v>438</v>
      </c>
      <c r="C6" s="73" t="s">
        <v>437</v>
      </c>
      <c r="D6" s="69" t="e">
        <f t="shared" ref="D6:I6" si="0">D9+D14+D19</f>
        <v>#REF!</v>
      </c>
      <c r="E6" s="69" t="e">
        <f t="shared" si="0"/>
        <v>#REF!</v>
      </c>
      <c r="F6" s="69" t="e">
        <f t="shared" si="0"/>
        <v>#REF!</v>
      </c>
      <c r="G6" s="69" t="e">
        <f t="shared" si="0"/>
        <v>#REF!</v>
      </c>
      <c r="H6" s="69" t="e">
        <f t="shared" si="0"/>
        <v>#REF!</v>
      </c>
      <c r="I6" s="69" t="e">
        <f t="shared" si="0"/>
        <v>#REF!</v>
      </c>
    </row>
    <row r="7" spans="1:9" s="15" customFormat="1" ht="18.75" x14ac:dyDescent="0.3">
      <c r="A7" s="71" t="s">
        <v>178</v>
      </c>
      <c r="B7" s="73"/>
      <c r="C7" s="68"/>
      <c r="D7" s="69"/>
      <c r="E7" s="69"/>
      <c r="F7" s="69"/>
      <c r="G7" s="69"/>
      <c r="H7" s="69"/>
      <c r="I7" s="69"/>
    </row>
    <row r="8" spans="1:9" s="15" customFormat="1" ht="37.5" x14ac:dyDescent="0.3">
      <c r="A8" s="72" t="s">
        <v>391</v>
      </c>
      <c r="B8" s="73" t="s">
        <v>61</v>
      </c>
      <c r="C8" s="73" t="s">
        <v>437</v>
      </c>
      <c r="D8" s="69" t="e">
        <f>#REF!</f>
        <v>#REF!</v>
      </c>
      <c r="E8" s="69" t="e">
        <f>#REF!</f>
        <v>#REF!</v>
      </c>
      <c r="F8" s="69" t="e">
        <f>#REF!</f>
        <v>#REF!</v>
      </c>
      <c r="G8" s="69" t="e">
        <f>#REF!</f>
        <v>#REF!</v>
      </c>
      <c r="H8" s="69" t="e">
        <f>#REF!</f>
        <v>#REF!</v>
      </c>
      <c r="I8" s="69" t="e">
        <f>#REF!</f>
        <v>#REF!</v>
      </c>
    </row>
    <row r="9" spans="1:9" s="74" customFormat="1" ht="37.5" x14ac:dyDescent="0.3">
      <c r="A9" s="70" t="s">
        <v>179</v>
      </c>
      <c r="B9" s="73" t="s">
        <v>62</v>
      </c>
      <c r="C9" s="73" t="s">
        <v>437</v>
      </c>
      <c r="D9" s="69" t="e">
        <f t="shared" ref="D9:I9" si="1">D10-D12</f>
        <v>#REF!</v>
      </c>
      <c r="E9" s="69" t="e">
        <f t="shared" si="1"/>
        <v>#REF!</v>
      </c>
      <c r="F9" s="69" t="e">
        <f t="shared" si="1"/>
        <v>#REF!</v>
      </c>
      <c r="G9" s="69" t="e">
        <f t="shared" si="1"/>
        <v>#REF!</v>
      </c>
      <c r="H9" s="69" t="e">
        <f t="shared" si="1"/>
        <v>#REF!</v>
      </c>
      <c r="I9" s="69" t="e">
        <f t="shared" si="1"/>
        <v>#REF!</v>
      </c>
    </row>
    <row r="10" spans="1:9" s="15" customFormat="1" ht="37.5" x14ac:dyDescent="0.3">
      <c r="A10" s="75" t="s">
        <v>180</v>
      </c>
      <c r="B10" s="73" t="s">
        <v>63</v>
      </c>
      <c r="C10" s="73" t="s">
        <v>437</v>
      </c>
      <c r="D10" s="69" t="e">
        <f t="shared" ref="D10:I10" si="2">D11</f>
        <v>#REF!</v>
      </c>
      <c r="E10" s="69" t="e">
        <f t="shared" si="2"/>
        <v>#REF!</v>
      </c>
      <c r="F10" s="69" t="e">
        <f t="shared" si="2"/>
        <v>#REF!</v>
      </c>
      <c r="G10" s="69" t="e">
        <f t="shared" si="2"/>
        <v>#REF!</v>
      </c>
      <c r="H10" s="69" t="e">
        <f t="shared" si="2"/>
        <v>#REF!</v>
      </c>
      <c r="I10" s="69" t="e">
        <f t="shared" si="2"/>
        <v>#REF!</v>
      </c>
    </row>
    <row r="11" spans="1:9" s="15" customFormat="1" ht="40.5" customHeight="1" x14ac:dyDescent="0.3">
      <c r="A11" s="71" t="s">
        <v>392</v>
      </c>
      <c r="B11" s="73" t="s">
        <v>64</v>
      </c>
      <c r="C11" s="73" t="s">
        <v>437</v>
      </c>
      <c r="D11" s="69" t="e">
        <f>D13+#REF!+D18-D16-D19</f>
        <v>#REF!</v>
      </c>
      <c r="E11" s="69" t="e">
        <f>E13+#REF!+E18-E16-E19</f>
        <v>#REF!</v>
      </c>
      <c r="F11" s="69" t="e">
        <f>F13+#REF!+F18-F16-F19</f>
        <v>#REF!</v>
      </c>
      <c r="G11" s="69" t="e">
        <f>G13+#REF!+G18-G16-G19</f>
        <v>#REF!</v>
      </c>
      <c r="H11" s="69" t="e">
        <f>H13+#REF!+H18-H16-H19</f>
        <v>#REF!</v>
      </c>
      <c r="I11" s="69" t="e">
        <f>I13+#REF!+I18-I16-I19</f>
        <v>#REF!</v>
      </c>
    </row>
    <row r="12" spans="1:9" s="15" customFormat="1" ht="37.5" x14ac:dyDescent="0.3">
      <c r="A12" s="71" t="s">
        <v>182</v>
      </c>
      <c r="B12" s="73" t="s">
        <v>65</v>
      </c>
      <c r="C12" s="73" t="s">
        <v>437</v>
      </c>
      <c r="D12" s="69">
        <f t="shared" ref="D12:I12" si="3">D13</f>
        <v>160000</v>
      </c>
      <c r="E12" s="69">
        <f t="shared" si="3"/>
        <v>160000</v>
      </c>
      <c r="F12" s="69">
        <f t="shared" si="3"/>
        <v>160000</v>
      </c>
      <c r="G12" s="69">
        <f t="shared" si="3"/>
        <v>160000</v>
      </c>
      <c r="H12" s="69">
        <f t="shared" si="3"/>
        <v>160000</v>
      </c>
      <c r="I12" s="69">
        <f t="shared" si="3"/>
        <v>160000</v>
      </c>
    </row>
    <row r="13" spans="1:9" s="15" customFormat="1" ht="37.5" x14ac:dyDescent="0.3">
      <c r="A13" s="71" t="s">
        <v>192</v>
      </c>
      <c r="B13" s="73" t="s">
        <v>66</v>
      </c>
      <c r="C13" s="73" t="s">
        <v>437</v>
      </c>
      <c r="D13" s="69">
        <v>160000</v>
      </c>
      <c r="E13" s="69">
        <v>160000</v>
      </c>
      <c r="F13" s="69">
        <v>160000</v>
      </c>
      <c r="G13" s="69">
        <v>160000</v>
      </c>
      <c r="H13" s="69">
        <v>160000</v>
      </c>
      <c r="I13" s="69">
        <v>160000</v>
      </c>
    </row>
    <row r="14" spans="1:9" s="74" customFormat="1" ht="37.5" x14ac:dyDescent="0.3">
      <c r="A14" s="70" t="s">
        <v>183</v>
      </c>
      <c r="B14" s="73" t="s">
        <v>67</v>
      </c>
      <c r="C14" s="73" t="s">
        <v>437</v>
      </c>
      <c r="D14" s="69">
        <f t="shared" ref="D14:I14" si="4">D15-D17</f>
        <v>-4978.640000000014</v>
      </c>
      <c r="E14" s="69">
        <f t="shared" si="4"/>
        <v>-4978.640000000014</v>
      </c>
      <c r="F14" s="69">
        <f t="shared" si="4"/>
        <v>-4978.640000000014</v>
      </c>
      <c r="G14" s="69">
        <f t="shared" si="4"/>
        <v>-4978.640000000014</v>
      </c>
      <c r="H14" s="69">
        <f t="shared" si="4"/>
        <v>-4978.640000000014</v>
      </c>
      <c r="I14" s="69">
        <f t="shared" si="4"/>
        <v>-4978.640000000014</v>
      </c>
    </row>
    <row r="15" spans="1:9" s="15" customFormat="1" ht="37.5" x14ac:dyDescent="0.3">
      <c r="A15" s="71" t="s">
        <v>181</v>
      </c>
      <c r="B15" s="73" t="s">
        <v>68</v>
      </c>
      <c r="C15" s="73" t="s">
        <v>437</v>
      </c>
      <c r="D15" s="69">
        <f t="shared" ref="D15:I15" si="5">D16</f>
        <v>250000</v>
      </c>
      <c r="E15" s="69">
        <f t="shared" si="5"/>
        <v>250000</v>
      </c>
      <c r="F15" s="69">
        <f t="shared" si="5"/>
        <v>250000</v>
      </c>
      <c r="G15" s="69">
        <f t="shared" si="5"/>
        <v>250000</v>
      </c>
      <c r="H15" s="69">
        <f t="shared" si="5"/>
        <v>250000</v>
      </c>
      <c r="I15" s="69">
        <f t="shared" si="5"/>
        <v>250000</v>
      </c>
    </row>
    <row r="16" spans="1:9" s="15" customFormat="1" ht="37.5" x14ac:dyDescent="0.3">
      <c r="A16" s="71" t="s">
        <v>193</v>
      </c>
      <c r="B16" s="73" t="s">
        <v>69</v>
      </c>
      <c r="C16" s="73" t="s">
        <v>437</v>
      </c>
      <c r="D16" s="69">
        <v>250000</v>
      </c>
      <c r="E16" s="69">
        <v>250000</v>
      </c>
      <c r="F16" s="69">
        <v>250000</v>
      </c>
      <c r="G16" s="69">
        <v>250000</v>
      </c>
      <c r="H16" s="69">
        <v>250000</v>
      </c>
      <c r="I16" s="69">
        <v>250000</v>
      </c>
    </row>
    <row r="17" spans="1:9" s="15" customFormat="1" ht="56.25" x14ac:dyDescent="0.3">
      <c r="A17" s="71" t="s">
        <v>184</v>
      </c>
      <c r="B17" s="73" t="s">
        <v>70</v>
      </c>
      <c r="C17" s="73" t="s">
        <v>437</v>
      </c>
      <c r="D17" s="69">
        <f t="shared" ref="D17:I17" si="6">D18</f>
        <v>254978.64</v>
      </c>
      <c r="E17" s="69">
        <f t="shared" si="6"/>
        <v>254978.64</v>
      </c>
      <c r="F17" s="69">
        <f t="shared" si="6"/>
        <v>254978.64</v>
      </c>
      <c r="G17" s="69">
        <f t="shared" si="6"/>
        <v>254978.64</v>
      </c>
      <c r="H17" s="69">
        <f t="shared" si="6"/>
        <v>254978.64</v>
      </c>
      <c r="I17" s="69">
        <f t="shared" si="6"/>
        <v>254978.64</v>
      </c>
    </row>
    <row r="18" spans="1:9" s="15" customFormat="1" ht="56.25" x14ac:dyDescent="0.3">
      <c r="A18" s="71" t="s">
        <v>195</v>
      </c>
      <c r="B18" s="73" t="s">
        <v>71</v>
      </c>
      <c r="C18" s="73" t="s">
        <v>437</v>
      </c>
      <c r="D18" s="69">
        <f t="shared" ref="D18:I18" si="7">4978.64+250000</f>
        <v>254978.64</v>
      </c>
      <c r="E18" s="69">
        <f t="shared" si="7"/>
        <v>254978.64</v>
      </c>
      <c r="F18" s="69">
        <f t="shared" si="7"/>
        <v>254978.64</v>
      </c>
      <c r="G18" s="69">
        <f t="shared" si="7"/>
        <v>254978.64</v>
      </c>
      <c r="H18" s="69">
        <f t="shared" si="7"/>
        <v>254978.64</v>
      </c>
      <c r="I18" s="69">
        <f t="shared" si="7"/>
        <v>254978.64</v>
      </c>
    </row>
    <row r="19" spans="1:9" s="74" customFormat="1" ht="37.5" x14ac:dyDescent="0.3">
      <c r="A19" s="70" t="s">
        <v>187</v>
      </c>
      <c r="B19" s="73" t="s">
        <v>72</v>
      </c>
      <c r="C19" s="73" t="s">
        <v>437</v>
      </c>
      <c r="D19" s="69" t="e">
        <f t="shared" ref="D19:I19" si="8">D20+D23</f>
        <v>#REF!</v>
      </c>
      <c r="E19" s="69" t="e">
        <f t="shared" si="8"/>
        <v>#REF!</v>
      </c>
      <c r="F19" s="69" t="e">
        <f t="shared" si="8"/>
        <v>#REF!</v>
      </c>
      <c r="G19" s="69" t="e">
        <f t="shared" si="8"/>
        <v>#REF!</v>
      </c>
      <c r="H19" s="69" t="e">
        <f t="shared" si="8"/>
        <v>#REF!</v>
      </c>
      <c r="I19" s="69" t="e">
        <f t="shared" si="8"/>
        <v>#REF!</v>
      </c>
    </row>
    <row r="20" spans="1:9" s="15" customFormat="1" ht="37.5" x14ac:dyDescent="0.3">
      <c r="A20" s="76" t="s">
        <v>185</v>
      </c>
      <c r="B20" s="73" t="s">
        <v>73</v>
      </c>
      <c r="C20" s="73" t="s">
        <v>437</v>
      </c>
      <c r="D20" s="69">
        <f t="shared" ref="D20:I20" si="9">D22</f>
        <v>87537</v>
      </c>
      <c r="E20" s="69">
        <f t="shared" si="9"/>
        <v>87537</v>
      </c>
      <c r="F20" s="69">
        <f t="shared" si="9"/>
        <v>87537</v>
      </c>
      <c r="G20" s="69">
        <f t="shared" si="9"/>
        <v>87537</v>
      </c>
      <c r="H20" s="69">
        <f t="shared" si="9"/>
        <v>87537</v>
      </c>
      <c r="I20" s="69">
        <f t="shared" si="9"/>
        <v>87537</v>
      </c>
    </row>
    <row r="21" spans="1:9" s="15" customFormat="1" ht="37.5" x14ac:dyDescent="0.3">
      <c r="A21" s="77" t="s">
        <v>186</v>
      </c>
      <c r="B21" s="73" t="s">
        <v>74</v>
      </c>
      <c r="C21" s="73" t="s">
        <v>437</v>
      </c>
      <c r="D21" s="69">
        <f t="shared" ref="D21:I21" si="10">D22</f>
        <v>87537</v>
      </c>
      <c r="E21" s="69">
        <f t="shared" si="10"/>
        <v>87537</v>
      </c>
      <c r="F21" s="69">
        <f t="shared" si="10"/>
        <v>87537</v>
      </c>
      <c r="G21" s="69">
        <f t="shared" si="10"/>
        <v>87537</v>
      </c>
      <c r="H21" s="69">
        <f t="shared" si="10"/>
        <v>87537</v>
      </c>
      <c r="I21" s="69">
        <f t="shared" si="10"/>
        <v>87537</v>
      </c>
    </row>
    <row r="22" spans="1:9" s="15" customFormat="1" ht="56.25" x14ac:dyDescent="0.3">
      <c r="A22" s="71" t="s">
        <v>196</v>
      </c>
      <c r="B22" s="73" t="s">
        <v>75</v>
      </c>
      <c r="C22" s="73" t="s">
        <v>437</v>
      </c>
      <c r="D22" s="69">
        <f t="shared" ref="D22:I22" si="11">66600+20937</f>
        <v>87537</v>
      </c>
      <c r="E22" s="69">
        <f t="shared" si="11"/>
        <v>87537</v>
      </c>
      <c r="F22" s="69">
        <f t="shared" si="11"/>
        <v>87537</v>
      </c>
      <c r="G22" s="69">
        <f t="shared" si="11"/>
        <v>87537</v>
      </c>
      <c r="H22" s="69">
        <f t="shared" si="11"/>
        <v>87537</v>
      </c>
      <c r="I22" s="69">
        <f t="shared" si="11"/>
        <v>87537</v>
      </c>
    </row>
    <row r="23" spans="1:9" s="15" customFormat="1" ht="37.5" x14ac:dyDescent="0.3">
      <c r="A23" s="78" t="s">
        <v>189</v>
      </c>
      <c r="B23" s="73" t="s">
        <v>76</v>
      </c>
      <c r="C23" s="73" t="s">
        <v>437</v>
      </c>
      <c r="D23" s="69" t="e">
        <f>D24 -#REF!</f>
        <v>#REF!</v>
      </c>
      <c r="E23" s="69" t="e">
        <f>E24 -#REF!</f>
        <v>#REF!</v>
      </c>
      <c r="F23" s="69" t="e">
        <f>F24 -#REF!</f>
        <v>#REF!</v>
      </c>
      <c r="G23" s="69" t="e">
        <f>G24 -#REF!</f>
        <v>#REF!</v>
      </c>
      <c r="H23" s="69" t="e">
        <f>H24 -#REF!</f>
        <v>#REF!</v>
      </c>
      <c r="I23" s="69" t="e">
        <f>I24 -#REF!</f>
        <v>#REF!</v>
      </c>
    </row>
    <row r="24" spans="1:9" s="15" customFormat="1" ht="115.5" customHeight="1" x14ac:dyDescent="0.3">
      <c r="A24" s="79" t="s">
        <v>396</v>
      </c>
      <c r="B24" s="73" t="s">
        <v>77</v>
      </c>
      <c r="C24" s="73" t="s">
        <v>437</v>
      </c>
      <c r="D24" s="69" t="e">
        <f>#REF!+D25</f>
        <v>#REF!</v>
      </c>
      <c r="E24" s="69" t="e">
        <f>#REF!+E25</f>
        <v>#REF!</v>
      </c>
      <c r="F24" s="69" t="e">
        <f>#REF!+F25</f>
        <v>#REF!</v>
      </c>
      <c r="G24" s="69" t="e">
        <f>#REF!+G25</f>
        <v>#REF!</v>
      </c>
      <c r="H24" s="69" t="e">
        <f>#REF!+H25</f>
        <v>#REF!</v>
      </c>
      <c r="I24" s="69" t="e">
        <f>#REF!+I25</f>
        <v>#REF!</v>
      </c>
    </row>
    <row r="25" spans="1:9" s="15" customFormat="1" ht="112.5" x14ac:dyDescent="0.3">
      <c r="A25" s="79" t="s">
        <v>198</v>
      </c>
      <c r="B25" s="73" t="s">
        <v>78</v>
      </c>
      <c r="C25" s="73" t="s">
        <v>437</v>
      </c>
      <c r="D25" s="69">
        <v>2800</v>
      </c>
      <c r="E25" s="69">
        <v>2800</v>
      </c>
      <c r="F25" s="69">
        <v>2800</v>
      </c>
      <c r="G25" s="69">
        <v>2800</v>
      </c>
      <c r="H25" s="69">
        <v>2800</v>
      </c>
      <c r="I25" s="69">
        <v>2800</v>
      </c>
    </row>
    <row r="26" spans="1:9" s="15" customFormat="1" ht="18.75" x14ac:dyDescent="0.3">
      <c r="B26" s="80"/>
      <c r="C26" s="81"/>
    </row>
    <row r="27" spans="1:9" s="15" customFormat="1" ht="18.75" x14ac:dyDescent="0.3">
      <c r="B27" s="80"/>
      <c r="C27" s="81"/>
    </row>
    <row r="28" spans="1:9" s="15" customFormat="1" ht="18.75" x14ac:dyDescent="0.3">
      <c r="B28" s="80"/>
      <c r="C28" s="81"/>
    </row>
    <row r="29" spans="1:9" s="15" customFormat="1" ht="18.75" x14ac:dyDescent="0.3">
      <c r="B29" s="80"/>
      <c r="C29" s="81"/>
    </row>
    <row r="30" spans="1:9" s="15" customFormat="1" ht="18.75" x14ac:dyDescent="0.3">
      <c r="B30" s="82"/>
      <c r="C30" s="83"/>
    </row>
    <row r="31" spans="1:9" s="15" customFormat="1" ht="18.75" x14ac:dyDescent="0.3">
      <c r="B31" s="80"/>
      <c r="C31" s="81"/>
    </row>
    <row r="32" spans="1:9" s="15" customFormat="1" ht="18.75" x14ac:dyDescent="0.3">
      <c r="B32" s="80"/>
      <c r="C32" s="81"/>
    </row>
    <row r="33" spans="2:3" s="15" customFormat="1" ht="18.75" x14ac:dyDescent="0.3">
      <c r="B33" s="84"/>
      <c r="C33" s="85"/>
    </row>
    <row r="34" spans="2:3" s="15" customFormat="1" ht="18.75" x14ac:dyDescent="0.3">
      <c r="B34" s="80"/>
      <c r="C34" s="81"/>
    </row>
    <row r="35" spans="2:3" s="15" customFormat="1" ht="18.75" x14ac:dyDescent="0.3">
      <c r="B35" s="80"/>
      <c r="C35" s="81"/>
    </row>
    <row r="36" spans="2:3" s="15" customFormat="1" ht="18.75" x14ac:dyDescent="0.3">
      <c r="B36" s="84"/>
      <c r="C36" s="85"/>
    </row>
    <row r="37" spans="2:3" s="15" customFormat="1" ht="18.75" x14ac:dyDescent="0.3">
      <c r="B37" s="80"/>
      <c r="C37" s="81"/>
    </row>
    <row r="38" spans="2:3" s="15" customFormat="1" ht="18.75" x14ac:dyDescent="0.3">
      <c r="B38" s="80"/>
      <c r="C38" s="81"/>
    </row>
    <row r="39" spans="2:3" s="15" customFormat="1" ht="18.75" x14ac:dyDescent="0.3">
      <c r="B39" s="80"/>
      <c r="C39" s="81"/>
    </row>
    <row r="40" spans="2:3" s="15" customFormat="1" ht="18.75" x14ac:dyDescent="0.3">
      <c r="B40" s="80"/>
      <c r="C40" s="81"/>
    </row>
    <row r="41" spans="2:3" s="15" customFormat="1" ht="18.75" x14ac:dyDescent="0.3">
      <c r="B41" s="86"/>
      <c r="C41" s="87"/>
    </row>
    <row r="42" spans="2:3" s="15" customFormat="1" ht="18.75" x14ac:dyDescent="0.3">
      <c r="B42" s="86"/>
      <c r="C42" s="87"/>
    </row>
    <row r="43" spans="2:3" s="15" customFormat="1" ht="18.75" x14ac:dyDescent="0.3">
      <c r="B43" s="86"/>
      <c r="C43" s="87"/>
    </row>
    <row r="44" spans="2:3" s="15" customFormat="1" ht="18.75" x14ac:dyDescent="0.3">
      <c r="C44" s="88"/>
    </row>
    <row r="45" spans="2:3" s="15" customFormat="1" ht="18.75" x14ac:dyDescent="0.3">
      <c r="C45" s="88"/>
    </row>
    <row r="46" spans="2:3" s="15" customFormat="1" ht="18.75" x14ac:dyDescent="0.3">
      <c r="C46" s="88"/>
    </row>
    <row r="47" spans="2:3" s="15" customFormat="1" ht="18.75" x14ac:dyDescent="0.3">
      <c r="C47" s="88"/>
    </row>
    <row r="48" spans="2:3" s="15" customFormat="1" ht="18.75" x14ac:dyDescent="0.3">
      <c r="C48" s="88"/>
    </row>
    <row r="49" spans="3:3" s="15" customFormat="1" ht="18.75" x14ac:dyDescent="0.3">
      <c r="C49" s="88"/>
    </row>
    <row r="50" spans="3:3" s="15" customFormat="1" ht="18.75" x14ac:dyDescent="0.3">
      <c r="C50" s="88"/>
    </row>
    <row r="51" spans="3:3" s="15" customFormat="1" ht="18.75" x14ac:dyDescent="0.3">
      <c r="C51" s="88"/>
    </row>
    <row r="52" spans="3:3" s="15" customFormat="1" ht="18.75" x14ac:dyDescent="0.3">
      <c r="C52" s="88"/>
    </row>
    <row r="53" spans="3:3" s="15" customFormat="1" ht="18.75" x14ac:dyDescent="0.3">
      <c r="C53" s="88"/>
    </row>
    <row r="54" spans="3:3" s="15" customFormat="1" ht="18.75" x14ac:dyDescent="0.3">
      <c r="C54" s="88"/>
    </row>
    <row r="55" spans="3:3" s="15" customFormat="1" ht="18.75" x14ac:dyDescent="0.3">
      <c r="C55" s="88"/>
    </row>
    <row r="56" spans="3:3" s="15" customFormat="1" ht="18.75" x14ac:dyDescent="0.3">
      <c r="C56" s="88"/>
    </row>
    <row r="57" spans="3:3" s="15" customFormat="1" ht="18.75" x14ac:dyDescent="0.3">
      <c r="C57" s="88"/>
    </row>
    <row r="58" spans="3:3" s="15" customFormat="1" ht="18.75" x14ac:dyDescent="0.3">
      <c r="C58" s="88"/>
    </row>
    <row r="59" spans="3:3" s="15" customFormat="1" ht="18.75" x14ac:dyDescent="0.3">
      <c r="C59" s="88"/>
    </row>
    <row r="60" spans="3:3" s="15" customFormat="1" ht="18.75" x14ac:dyDescent="0.3">
      <c r="C60" s="88"/>
    </row>
    <row r="61" spans="3:3" s="15" customFormat="1" ht="18.75" x14ac:dyDescent="0.3">
      <c r="C61" s="88"/>
    </row>
    <row r="62" spans="3:3" s="15" customFormat="1" ht="18.75" x14ac:dyDescent="0.3">
      <c r="C62" s="88"/>
    </row>
    <row r="63" spans="3:3" s="15" customFormat="1" ht="18.75" x14ac:dyDescent="0.3">
      <c r="C63" s="88"/>
    </row>
    <row r="64" spans="3:3" s="15" customFormat="1" ht="18.75" x14ac:dyDescent="0.3">
      <c r="C64" s="88"/>
    </row>
    <row r="65" spans="3:3" s="15" customFormat="1" ht="18.75" x14ac:dyDescent="0.3">
      <c r="C65" s="88"/>
    </row>
    <row r="66" spans="3:3" s="15" customFormat="1" ht="18.75" x14ac:dyDescent="0.3">
      <c r="C66" s="88"/>
    </row>
    <row r="67" spans="3:3" s="15" customFormat="1" ht="18.75" x14ac:dyDescent="0.3">
      <c r="C67" s="88"/>
    </row>
    <row r="68" spans="3:3" s="15" customFormat="1" ht="18.75" x14ac:dyDescent="0.3">
      <c r="C68" s="88"/>
    </row>
    <row r="69" spans="3:3" s="15" customFormat="1" ht="18.75" x14ac:dyDescent="0.3">
      <c r="C69" s="88"/>
    </row>
    <row r="70" spans="3:3" s="15" customFormat="1" ht="18.75" x14ac:dyDescent="0.3">
      <c r="C70" s="88"/>
    </row>
    <row r="71" spans="3:3" s="15" customFormat="1" ht="18.75" x14ac:dyDescent="0.3">
      <c r="C71" s="88"/>
    </row>
    <row r="72" spans="3:3" s="15" customFormat="1" ht="18.75" x14ac:dyDescent="0.3">
      <c r="C72" s="88"/>
    </row>
    <row r="73" spans="3:3" s="15" customFormat="1" ht="18.75" x14ac:dyDescent="0.3">
      <c r="C73" s="88"/>
    </row>
    <row r="74" spans="3:3" s="15" customFormat="1" ht="18.75" x14ac:dyDescent="0.3">
      <c r="C74" s="88"/>
    </row>
    <row r="75" spans="3:3" s="15" customFormat="1" ht="18.75" x14ac:dyDescent="0.3">
      <c r="C75" s="88"/>
    </row>
    <row r="76" spans="3:3" s="15" customFormat="1" ht="18.75" x14ac:dyDescent="0.3">
      <c r="C76" s="88"/>
    </row>
    <row r="77" spans="3:3" s="15" customFormat="1" ht="18.75" x14ac:dyDescent="0.3">
      <c r="C77" s="88"/>
    </row>
    <row r="78" spans="3:3" s="15" customFormat="1" ht="18.75" x14ac:dyDescent="0.3">
      <c r="C78" s="88"/>
    </row>
    <row r="79" spans="3:3" s="15" customFormat="1" ht="18.75" x14ac:dyDescent="0.3">
      <c r="C79" s="88"/>
    </row>
    <row r="80" spans="3:3" s="15" customFormat="1" ht="18.75" x14ac:dyDescent="0.3">
      <c r="C80" s="88"/>
    </row>
    <row r="81" spans="3:3" s="15" customFormat="1" ht="18.75" x14ac:dyDescent="0.3">
      <c r="C81" s="88"/>
    </row>
    <row r="82" spans="3:3" s="15" customFormat="1" ht="18.75" x14ac:dyDescent="0.3">
      <c r="C82" s="88"/>
    </row>
    <row r="83" spans="3:3" s="15" customFormat="1" ht="18.75" x14ac:dyDescent="0.3">
      <c r="C83" s="88"/>
    </row>
    <row r="84" spans="3:3" s="15" customFormat="1" ht="18.75" x14ac:dyDescent="0.3">
      <c r="C84" s="88"/>
    </row>
    <row r="85" spans="3:3" s="15" customFormat="1" ht="18.75" x14ac:dyDescent="0.3">
      <c r="C85" s="88"/>
    </row>
    <row r="86" spans="3:3" s="15" customFormat="1" ht="18.75" x14ac:dyDescent="0.3">
      <c r="C86" s="88"/>
    </row>
    <row r="87" spans="3:3" s="15" customFormat="1" ht="18.75" x14ac:dyDescent="0.3">
      <c r="C87" s="88"/>
    </row>
    <row r="88" spans="3:3" s="15" customFormat="1" ht="18.75" x14ac:dyDescent="0.3">
      <c r="C88" s="88"/>
    </row>
    <row r="89" spans="3:3" s="15" customFormat="1" ht="18.75" x14ac:dyDescent="0.3">
      <c r="C89" s="88"/>
    </row>
    <row r="90" spans="3:3" s="15" customFormat="1" ht="18.75" x14ac:dyDescent="0.3">
      <c r="C90" s="88"/>
    </row>
    <row r="91" spans="3:3" s="15" customFormat="1" ht="18.75" x14ac:dyDescent="0.3">
      <c r="C91" s="88"/>
    </row>
    <row r="92" spans="3:3" s="15" customFormat="1" ht="18.75" x14ac:dyDescent="0.3">
      <c r="C92" s="88"/>
    </row>
    <row r="93" spans="3:3" s="15" customFormat="1" ht="18.75" x14ac:dyDescent="0.3">
      <c r="C93" s="88"/>
    </row>
    <row r="94" spans="3:3" s="15" customFormat="1" ht="18.75" x14ac:dyDescent="0.3">
      <c r="C94" s="88"/>
    </row>
    <row r="95" spans="3:3" s="15" customFormat="1" ht="18.75" x14ac:dyDescent="0.3">
      <c r="C95" s="88"/>
    </row>
    <row r="96" spans="3:3" s="15" customFormat="1" ht="18.75" x14ac:dyDescent="0.3">
      <c r="C96" s="88"/>
    </row>
    <row r="97" spans="3:3" s="15" customFormat="1" ht="18.75" x14ac:dyDescent="0.3">
      <c r="C97" s="88"/>
    </row>
    <row r="98" spans="3:3" s="15" customFormat="1" ht="18.75" x14ac:dyDescent="0.3">
      <c r="C98" s="88"/>
    </row>
    <row r="99" spans="3:3" s="15" customFormat="1" ht="18.75" x14ac:dyDescent="0.3">
      <c r="C99" s="88"/>
    </row>
    <row r="100" spans="3:3" s="15" customFormat="1" ht="18.75" x14ac:dyDescent="0.3">
      <c r="C100" s="88"/>
    </row>
    <row r="101" spans="3:3" s="15" customFormat="1" ht="18.75" x14ac:dyDescent="0.3">
      <c r="C101" s="88"/>
    </row>
    <row r="102" spans="3:3" s="15" customFormat="1" ht="18.75" x14ac:dyDescent="0.3">
      <c r="C102" s="88"/>
    </row>
    <row r="103" spans="3:3" s="15" customFormat="1" ht="18.75" x14ac:dyDescent="0.3">
      <c r="C103" s="88"/>
    </row>
    <row r="104" spans="3:3" s="15" customFormat="1" ht="18.75" x14ac:dyDescent="0.3">
      <c r="C104" s="88"/>
    </row>
    <row r="105" spans="3:3" s="15" customFormat="1" ht="18.75" x14ac:dyDescent="0.3">
      <c r="C105" s="88"/>
    </row>
    <row r="106" spans="3:3" s="15" customFormat="1" ht="18.75" x14ac:dyDescent="0.3">
      <c r="C106" s="88"/>
    </row>
    <row r="107" spans="3:3" s="15" customFormat="1" ht="18.75" x14ac:dyDescent="0.3">
      <c r="C107" s="88"/>
    </row>
    <row r="108" spans="3:3" s="15" customFormat="1" ht="18.75" x14ac:dyDescent="0.3">
      <c r="C108" s="88"/>
    </row>
    <row r="109" spans="3:3" s="15" customFormat="1" ht="18.75" x14ac:dyDescent="0.3">
      <c r="C109" s="88"/>
    </row>
    <row r="110" spans="3:3" s="15" customFormat="1" ht="18.75" x14ac:dyDescent="0.3">
      <c r="C110" s="88"/>
    </row>
    <row r="111" spans="3:3" s="15" customFormat="1" ht="18.75" x14ac:dyDescent="0.3">
      <c r="C111" s="88"/>
    </row>
    <row r="112" spans="3:3" s="15" customFormat="1" ht="18.75" x14ac:dyDescent="0.3">
      <c r="C112" s="88"/>
    </row>
    <row r="113" spans="3:3" s="15" customFormat="1" ht="18.75" x14ac:dyDescent="0.3">
      <c r="C113" s="88"/>
    </row>
    <row r="114" spans="3:3" s="15" customFormat="1" ht="18.75" x14ac:dyDescent="0.3">
      <c r="C114" s="88"/>
    </row>
    <row r="115" spans="3:3" s="15" customFormat="1" ht="18.75" x14ac:dyDescent="0.3">
      <c r="C115" s="88"/>
    </row>
    <row r="116" spans="3:3" s="15" customFormat="1" ht="18.75" x14ac:dyDescent="0.3">
      <c r="C116" s="88"/>
    </row>
    <row r="117" spans="3:3" s="15" customFormat="1" ht="18.75" x14ac:dyDescent="0.3">
      <c r="C117" s="88"/>
    </row>
    <row r="118" spans="3:3" s="15" customFormat="1" ht="18.75" x14ac:dyDescent="0.3">
      <c r="C118" s="88"/>
    </row>
    <row r="119" spans="3:3" s="15" customFormat="1" ht="18.75" x14ac:dyDescent="0.3">
      <c r="C119" s="88"/>
    </row>
    <row r="120" spans="3:3" s="15" customFormat="1" ht="18.75" x14ac:dyDescent="0.3">
      <c r="C120" s="88"/>
    </row>
    <row r="121" spans="3:3" s="15" customFormat="1" ht="18.75" x14ac:dyDescent="0.3">
      <c r="C121" s="88"/>
    </row>
    <row r="122" spans="3:3" s="15" customFormat="1" ht="18.75" x14ac:dyDescent="0.3">
      <c r="C122" s="88"/>
    </row>
    <row r="123" spans="3:3" s="15" customFormat="1" ht="18.75" x14ac:dyDescent="0.3">
      <c r="C123" s="88"/>
    </row>
    <row r="124" spans="3:3" s="15" customFormat="1" ht="18.75" x14ac:dyDescent="0.3">
      <c r="C124" s="88"/>
    </row>
    <row r="125" spans="3:3" s="15" customFormat="1" ht="18.75" x14ac:dyDescent="0.3">
      <c r="C125" s="88"/>
    </row>
    <row r="126" spans="3:3" s="15" customFormat="1" ht="18.75" x14ac:dyDescent="0.3">
      <c r="C126" s="88"/>
    </row>
    <row r="127" spans="3:3" s="15" customFormat="1" ht="18.75" x14ac:dyDescent="0.3">
      <c r="C127" s="88"/>
    </row>
    <row r="128" spans="3:3" s="15" customFormat="1" ht="18.75" x14ac:dyDescent="0.3">
      <c r="C128" s="88"/>
    </row>
    <row r="129" spans="3:3" s="15" customFormat="1" ht="18.75" x14ac:dyDescent="0.3">
      <c r="C129" s="88"/>
    </row>
    <row r="130" spans="3:3" s="15" customFormat="1" ht="18.75" x14ac:dyDescent="0.3">
      <c r="C130" s="88"/>
    </row>
    <row r="131" spans="3:3" s="15" customFormat="1" ht="18.75" x14ac:dyDescent="0.3">
      <c r="C131" s="88"/>
    </row>
    <row r="132" spans="3:3" s="15" customFormat="1" ht="18.75" x14ac:dyDescent="0.3">
      <c r="C132" s="88"/>
    </row>
    <row r="133" spans="3:3" s="15" customFormat="1" ht="18.75" x14ac:dyDescent="0.3">
      <c r="C133" s="88"/>
    </row>
    <row r="134" spans="3:3" s="15" customFormat="1" ht="18.75" x14ac:dyDescent="0.3">
      <c r="C134" s="88"/>
    </row>
    <row r="135" spans="3:3" s="15" customFormat="1" ht="18.75" x14ac:dyDescent="0.3">
      <c r="C135" s="88"/>
    </row>
    <row r="136" spans="3:3" s="15" customFormat="1" ht="18.75" x14ac:dyDescent="0.3">
      <c r="C136" s="88"/>
    </row>
    <row r="137" spans="3:3" s="15" customFormat="1" ht="18.75" x14ac:dyDescent="0.3">
      <c r="C137" s="88"/>
    </row>
    <row r="138" spans="3:3" s="15" customFormat="1" ht="18.75" x14ac:dyDescent="0.3">
      <c r="C138" s="88"/>
    </row>
    <row r="139" spans="3:3" s="15" customFormat="1" ht="18.75" x14ac:dyDescent="0.3">
      <c r="C139" s="88"/>
    </row>
    <row r="140" spans="3:3" s="15" customFormat="1" ht="18.75" x14ac:dyDescent="0.3">
      <c r="C140" s="88"/>
    </row>
    <row r="141" spans="3:3" s="15" customFormat="1" ht="18.75" x14ac:dyDescent="0.3">
      <c r="C141" s="88"/>
    </row>
    <row r="142" spans="3:3" s="15" customFormat="1" ht="18.75" x14ac:dyDescent="0.3">
      <c r="C142" s="88"/>
    </row>
    <row r="143" spans="3:3" s="15" customFormat="1" ht="18.75" x14ac:dyDescent="0.3">
      <c r="C143" s="88"/>
    </row>
    <row r="144" spans="3:3" s="15" customFormat="1" ht="18.75" x14ac:dyDescent="0.3">
      <c r="C144" s="88"/>
    </row>
    <row r="145" spans="3:3" s="15" customFormat="1" ht="18.75" x14ac:dyDescent="0.3">
      <c r="C145" s="88"/>
    </row>
    <row r="146" spans="3:3" s="15" customFormat="1" ht="18.75" x14ac:dyDescent="0.3">
      <c r="C146" s="88"/>
    </row>
    <row r="147" spans="3:3" s="15" customFormat="1" ht="18.75" x14ac:dyDescent="0.3">
      <c r="C147" s="88"/>
    </row>
    <row r="148" spans="3:3" x14ac:dyDescent="0.25">
      <c r="C148" s="14"/>
    </row>
    <row r="149" spans="3:3" x14ac:dyDescent="0.25">
      <c r="C149" s="14"/>
    </row>
    <row r="150" spans="3:3" x14ac:dyDescent="0.25">
      <c r="C150" s="14"/>
    </row>
    <row r="151" spans="3:3" x14ac:dyDescent="0.25">
      <c r="C151" s="14"/>
    </row>
    <row r="152" spans="3:3" x14ac:dyDescent="0.25">
      <c r="C152" s="14"/>
    </row>
    <row r="153" spans="3:3" x14ac:dyDescent="0.25">
      <c r="C153" s="14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view="pageBreakPreview" topLeftCell="A4" zoomScale="60" workbookViewId="0">
      <selection activeCell="H7" sqref="H7"/>
    </sheetView>
  </sheetViews>
  <sheetFormatPr defaultColWidth="3.5703125" defaultRowHeight="12.75" x14ac:dyDescent="0.2"/>
  <cols>
    <col min="1" max="1" width="5" style="41" customWidth="1"/>
    <col min="2" max="2" width="100.7109375" style="42" customWidth="1"/>
    <col min="3" max="4" width="9" style="43" customWidth="1"/>
    <col min="5" max="5" width="23.140625" style="43" customWidth="1"/>
    <col min="6" max="6" width="15.140625" style="43" customWidth="1"/>
    <col min="7" max="7" width="15.140625" style="43" hidden="1" customWidth="1"/>
    <col min="8" max="8" width="13.28515625" style="142" customWidth="1"/>
    <col min="9" max="9" width="15" style="142" customWidth="1"/>
    <col min="10" max="254" width="9.140625" style="44" customWidth="1"/>
    <col min="255" max="16384" width="3.5703125" style="44"/>
  </cols>
  <sheetData>
    <row r="1" spans="1:9" ht="159" customHeight="1" x14ac:dyDescent="0.3">
      <c r="A1" s="287"/>
      <c r="B1" s="250"/>
      <c r="C1" s="251"/>
      <c r="D1" s="251"/>
      <c r="E1" s="251"/>
      <c r="F1" s="251"/>
      <c r="G1" s="362" t="s">
        <v>547</v>
      </c>
      <c r="H1" s="362"/>
      <c r="I1" s="362"/>
    </row>
    <row r="2" spans="1:9" ht="16.5" customHeight="1" x14ac:dyDescent="0.3">
      <c r="A2" s="287"/>
      <c r="B2" s="250"/>
      <c r="C2" s="251"/>
      <c r="D2" s="251"/>
      <c r="E2" s="251"/>
      <c r="F2" s="251"/>
      <c r="G2" s="103"/>
      <c r="H2" s="288"/>
      <c r="I2" s="288"/>
    </row>
    <row r="3" spans="1:9" s="51" customFormat="1" ht="75.75" customHeight="1" x14ac:dyDescent="0.3">
      <c r="A3" s="359" t="s">
        <v>558</v>
      </c>
      <c r="B3" s="359"/>
      <c r="C3" s="359"/>
      <c r="D3" s="359"/>
      <c r="E3" s="359"/>
      <c r="F3" s="359"/>
      <c r="G3" s="359"/>
      <c r="H3" s="369"/>
      <c r="I3" s="352"/>
    </row>
    <row r="4" spans="1:9" s="48" customFormat="1" ht="18.75" x14ac:dyDescent="0.3">
      <c r="A4" s="289"/>
      <c r="B4" s="289"/>
      <c r="C4" s="289"/>
      <c r="D4" s="289"/>
      <c r="E4" s="290"/>
      <c r="F4" s="370" t="s">
        <v>283</v>
      </c>
      <c r="G4" s="370"/>
      <c r="H4" s="370"/>
      <c r="I4" s="370"/>
    </row>
    <row r="5" spans="1:9" s="118" customFormat="1" ht="109.5" customHeight="1" x14ac:dyDescent="0.25">
      <c r="A5" s="115" t="s">
        <v>284</v>
      </c>
      <c r="B5" s="115" t="s">
        <v>285</v>
      </c>
      <c r="C5" s="116" t="s">
        <v>399</v>
      </c>
      <c r="D5" s="116" t="s">
        <v>400</v>
      </c>
      <c r="E5" s="116" t="s">
        <v>401</v>
      </c>
      <c r="F5" s="116" t="s">
        <v>402</v>
      </c>
      <c r="G5" s="117" t="s">
        <v>395</v>
      </c>
      <c r="H5" s="218" t="s">
        <v>581</v>
      </c>
      <c r="I5" s="218" t="s">
        <v>578</v>
      </c>
    </row>
    <row r="6" spans="1:9" s="114" customFormat="1" ht="18.75" x14ac:dyDescent="0.2">
      <c r="A6" s="115">
        <v>1</v>
      </c>
      <c r="B6" s="115">
        <v>2</v>
      </c>
      <c r="C6" s="117" t="s">
        <v>287</v>
      </c>
      <c r="D6" s="117" t="s">
        <v>288</v>
      </c>
      <c r="E6" s="117" t="s">
        <v>289</v>
      </c>
      <c r="F6" s="117" t="s">
        <v>290</v>
      </c>
      <c r="G6" s="115">
        <v>7</v>
      </c>
      <c r="H6" s="218">
        <v>8</v>
      </c>
      <c r="I6" s="218">
        <v>9</v>
      </c>
    </row>
    <row r="7" spans="1:9" s="48" customFormat="1" ht="20.25" customHeight="1" x14ac:dyDescent="0.2">
      <c r="A7" s="65" t="s">
        <v>109</v>
      </c>
      <c r="B7" s="231" t="s">
        <v>111</v>
      </c>
      <c r="C7" s="232" t="s">
        <v>108</v>
      </c>
      <c r="D7" s="232"/>
      <c r="E7" s="232"/>
      <c r="F7" s="232"/>
      <c r="G7" s="233">
        <f>G8+G14+G27</f>
        <v>72.03</v>
      </c>
      <c r="H7" s="233">
        <f>H8+H14+H27</f>
        <v>1379.7</v>
      </c>
      <c r="I7" s="233">
        <f>I8+I14+I27</f>
        <v>1310.08</v>
      </c>
    </row>
    <row r="8" spans="1:9" s="52" customFormat="1" ht="35.25" customHeight="1" x14ac:dyDescent="0.2">
      <c r="A8" s="65" t="s">
        <v>110</v>
      </c>
      <c r="B8" s="234" t="s">
        <v>280</v>
      </c>
      <c r="C8" s="232" t="s">
        <v>108</v>
      </c>
      <c r="D8" s="232" t="s">
        <v>107</v>
      </c>
      <c r="E8" s="232"/>
      <c r="F8" s="232"/>
      <c r="G8" s="233">
        <f t="shared" ref="G8:I10" si="0">G9</f>
        <v>0</v>
      </c>
      <c r="H8" s="233">
        <f t="shared" si="0"/>
        <v>365.29</v>
      </c>
      <c r="I8" s="233">
        <f t="shared" si="0"/>
        <v>365.67</v>
      </c>
    </row>
    <row r="9" spans="1:9" s="48" customFormat="1" ht="38.25" customHeight="1" x14ac:dyDescent="0.2">
      <c r="A9" s="291"/>
      <c r="B9" s="235" t="s">
        <v>47</v>
      </c>
      <c r="C9" s="116" t="s">
        <v>108</v>
      </c>
      <c r="D9" s="116" t="s">
        <v>107</v>
      </c>
      <c r="E9" s="116" t="s">
        <v>33</v>
      </c>
      <c r="F9" s="116"/>
      <c r="G9" s="236">
        <f t="shared" si="0"/>
        <v>0</v>
      </c>
      <c r="H9" s="236">
        <f t="shared" si="0"/>
        <v>365.29</v>
      </c>
      <c r="I9" s="236">
        <f t="shared" si="0"/>
        <v>365.67</v>
      </c>
    </row>
    <row r="10" spans="1:9" s="49" customFormat="1" ht="24.75" customHeight="1" x14ac:dyDescent="0.2">
      <c r="A10" s="291"/>
      <c r="B10" s="235" t="s">
        <v>52</v>
      </c>
      <c r="C10" s="116" t="s">
        <v>108</v>
      </c>
      <c r="D10" s="116" t="s">
        <v>107</v>
      </c>
      <c r="E10" s="116" t="s">
        <v>34</v>
      </c>
      <c r="F10" s="116"/>
      <c r="G10" s="236">
        <f t="shared" si="0"/>
        <v>0</v>
      </c>
      <c r="H10" s="236">
        <f t="shared" si="0"/>
        <v>365.29</v>
      </c>
      <c r="I10" s="236">
        <f t="shared" si="0"/>
        <v>365.67</v>
      </c>
    </row>
    <row r="11" spans="1:9" s="48" customFormat="1" ht="53.25" customHeight="1" x14ac:dyDescent="0.2">
      <c r="A11" s="291"/>
      <c r="B11" s="237" t="s">
        <v>369</v>
      </c>
      <c r="C11" s="116" t="s">
        <v>108</v>
      </c>
      <c r="D11" s="116" t="s">
        <v>107</v>
      </c>
      <c r="E11" s="116" t="s">
        <v>34</v>
      </c>
      <c r="F11" s="116" t="s">
        <v>441</v>
      </c>
      <c r="G11" s="236">
        <f>G12</f>
        <v>0</v>
      </c>
      <c r="H11" s="236">
        <f>H12+H13</f>
        <v>365.29</v>
      </c>
      <c r="I11" s="236">
        <f>I12+I13</f>
        <v>365.67</v>
      </c>
    </row>
    <row r="12" spans="1:9" s="48" customFormat="1" ht="18.75" customHeight="1" x14ac:dyDescent="0.3">
      <c r="A12" s="291"/>
      <c r="B12" s="238" t="s">
        <v>131</v>
      </c>
      <c r="C12" s="116" t="s">
        <v>108</v>
      </c>
      <c r="D12" s="116" t="s">
        <v>107</v>
      </c>
      <c r="E12" s="116" t="s">
        <v>34</v>
      </c>
      <c r="F12" s="116" t="s">
        <v>150</v>
      </c>
      <c r="G12" s="236">
        <v>0</v>
      </c>
      <c r="H12" s="236">
        <f>'14'!H56</f>
        <v>303.75</v>
      </c>
      <c r="I12" s="236">
        <f>'14'!I56</f>
        <v>304.13</v>
      </c>
    </row>
    <row r="13" spans="1:9" s="48" customFormat="1" ht="54.75" customHeight="1" x14ac:dyDescent="0.2">
      <c r="A13" s="291"/>
      <c r="B13" s="237" t="s">
        <v>132</v>
      </c>
      <c r="C13" s="116" t="s">
        <v>108</v>
      </c>
      <c r="D13" s="116" t="s">
        <v>107</v>
      </c>
      <c r="E13" s="116" t="s">
        <v>34</v>
      </c>
      <c r="F13" s="116" t="s">
        <v>133</v>
      </c>
      <c r="G13" s="236">
        <f>'13'!G57</f>
        <v>0</v>
      </c>
      <c r="H13" s="236">
        <f>'14'!H57</f>
        <v>61.54</v>
      </c>
      <c r="I13" s="236">
        <f>'14'!I57</f>
        <v>61.54</v>
      </c>
    </row>
    <row r="14" spans="1:9" s="48" customFormat="1" ht="64.5" customHeight="1" x14ac:dyDescent="0.2">
      <c r="A14" s="65" t="s">
        <v>165</v>
      </c>
      <c r="B14" s="239" t="s">
        <v>274</v>
      </c>
      <c r="C14" s="240" t="s">
        <v>108</v>
      </c>
      <c r="D14" s="240" t="s">
        <v>151</v>
      </c>
      <c r="E14" s="240"/>
      <c r="F14" s="240"/>
      <c r="G14" s="233">
        <f t="shared" ref="G14:I15" si="1">G15</f>
        <v>72.03</v>
      </c>
      <c r="H14" s="233">
        <f t="shared" si="1"/>
        <v>1011.1999999999999</v>
      </c>
      <c r="I14" s="233">
        <f t="shared" si="1"/>
        <v>941.19999999999993</v>
      </c>
    </row>
    <row r="15" spans="1:9" s="48" customFormat="1" ht="34.5" customHeight="1" x14ac:dyDescent="0.2">
      <c r="A15" s="291"/>
      <c r="B15" s="241" t="s">
        <v>47</v>
      </c>
      <c r="C15" s="116" t="s">
        <v>108</v>
      </c>
      <c r="D15" s="116" t="s">
        <v>151</v>
      </c>
      <c r="E15" s="116" t="s">
        <v>33</v>
      </c>
      <c r="F15" s="116"/>
      <c r="G15" s="236">
        <f>G16+G24+G25+G26</f>
        <v>72.03</v>
      </c>
      <c r="H15" s="236">
        <f t="shared" si="1"/>
        <v>1011.1999999999999</v>
      </c>
      <c r="I15" s="236">
        <f t="shared" si="1"/>
        <v>941.19999999999993</v>
      </c>
    </row>
    <row r="16" spans="1:9" s="48" customFormat="1" ht="21" customHeight="1" x14ac:dyDescent="0.2">
      <c r="A16" s="291"/>
      <c r="B16" s="235" t="s">
        <v>54</v>
      </c>
      <c r="C16" s="116" t="s">
        <v>108</v>
      </c>
      <c r="D16" s="116" t="s">
        <v>151</v>
      </c>
      <c r="E16" s="116" t="s">
        <v>36</v>
      </c>
      <c r="F16" s="116"/>
      <c r="G16" s="236">
        <f>G17+G20</f>
        <v>71.03</v>
      </c>
      <c r="H16" s="236">
        <f>H17+H20+H24+H25+H26</f>
        <v>1011.1999999999999</v>
      </c>
      <c r="I16" s="236">
        <f>I17+I20+I24+I25+I26</f>
        <v>941.19999999999993</v>
      </c>
    </row>
    <row r="17" spans="1:9" s="49" customFormat="1" ht="33.75" customHeight="1" x14ac:dyDescent="0.3">
      <c r="A17" s="291"/>
      <c r="B17" s="242" t="s">
        <v>368</v>
      </c>
      <c r="C17" s="116" t="s">
        <v>108</v>
      </c>
      <c r="D17" s="116" t="s">
        <v>151</v>
      </c>
      <c r="E17" s="116" t="s">
        <v>37</v>
      </c>
      <c r="F17" s="116" t="s">
        <v>441</v>
      </c>
      <c r="G17" s="236">
        <f>G18+G19</f>
        <v>17.46</v>
      </c>
      <c r="H17" s="236">
        <f>H18+H19</f>
        <v>1011.1999999999999</v>
      </c>
      <c r="I17" s="236">
        <f>I18+I19</f>
        <v>941.19999999999993</v>
      </c>
    </row>
    <row r="18" spans="1:9" s="49" customFormat="1" ht="32.25" customHeight="1" x14ac:dyDescent="0.3">
      <c r="A18" s="291"/>
      <c r="B18" s="238" t="s">
        <v>131</v>
      </c>
      <c r="C18" s="116" t="s">
        <v>108</v>
      </c>
      <c r="D18" s="116" t="s">
        <v>151</v>
      </c>
      <c r="E18" s="116" t="s">
        <v>37</v>
      </c>
      <c r="F18" s="116" t="s">
        <v>150</v>
      </c>
      <c r="G18" s="236">
        <v>13.41</v>
      </c>
      <c r="H18" s="236">
        <f>'14'!H62</f>
        <v>782.43</v>
      </c>
      <c r="I18" s="236">
        <f>'14'!I62</f>
        <v>732.43</v>
      </c>
    </row>
    <row r="19" spans="1:9" ht="93" customHeight="1" x14ac:dyDescent="0.2">
      <c r="A19" s="291"/>
      <c r="B19" s="237" t="s">
        <v>132</v>
      </c>
      <c r="C19" s="116" t="s">
        <v>108</v>
      </c>
      <c r="D19" s="116" t="s">
        <v>151</v>
      </c>
      <c r="E19" s="116" t="s">
        <v>37</v>
      </c>
      <c r="F19" s="116" t="s">
        <v>133</v>
      </c>
      <c r="G19" s="236">
        <v>4.05</v>
      </c>
      <c r="H19" s="236">
        <f>'14'!H63</f>
        <v>228.77</v>
      </c>
      <c r="I19" s="236">
        <f>'14'!I63</f>
        <v>208.77</v>
      </c>
    </row>
    <row r="20" spans="1:9" ht="78.75" customHeight="1" x14ac:dyDescent="0.2">
      <c r="A20" s="291"/>
      <c r="B20" s="237" t="s">
        <v>369</v>
      </c>
      <c r="C20" s="116" t="s">
        <v>108</v>
      </c>
      <c r="D20" s="116" t="s">
        <v>151</v>
      </c>
      <c r="E20" s="116" t="s">
        <v>38</v>
      </c>
      <c r="F20" s="116" t="s">
        <v>367</v>
      </c>
      <c r="G20" s="236">
        <f>SUM(G21:G22)</f>
        <v>53.569999999999993</v>
      </c>
      <c r="H20" s="236">
        <f>H21+H22</f>
        <v>0</v>
      </c>
      <c r="I20" s="236">
        <f>I21+I22</f>
        <v>0</v>
      </c>
    </row>
    <row r="21" spans="1:9" s="48" customFormat="1" ht="18.75" customHeight="1" x14ac:dyDescent="0.3">
      <c r="A21" s="291"/>
      <c r="B21" s="238" t="s">
        <v>112</v>
      </c>
      <c r="C21" s="116" t="s">
        <v>108</v>
      </c>
      <c r="D21" s="116" t="s">
        <v>151</v>
      </c>
      <c r="E21" s="116" t="s">
        <v>38</v>
      </c>
      <c r="F21" s="116" t="s">
        <v>152</v>
      </c>
      <c r="G21" s="236">
        <v>35.83</v>
      </c>
      <c r="H21" s="236">
        <f>'14'!H65</f>
        <v>0</v>
      </c>
      <c r="I21" s="236">
        <f>'14'!I65</f>
        <v>0</v>
      </c>
    </row>
    <row r="22" spans="1:9" s="119" customFormat="1" ht="31.5" customHeight="1" x14ac:dyDescent="0.3">
      <c r="A22" s="291"/>
      <c r="B22" s="238" t="s">
        <v>570</v>
      </c>
      <c r="C22" s="116" t="s">
        <v>108</v>
      </c>
      <c r="D22" s="116" t="s">
        <v>151</v>
      </c>
      <c r="E22" s="116" t="s">
        <v>38</v>
      </c>
      <c r="F22" s="116" t="s">
        <v>157</v>
      </c>
      <c r="G22" s="236">
        <v>17.739999999999998</v>
      </c>
      <c r="H22" s="236">
        <f>'14'!H66</f>
        <v>0</v>
      </c>
      <c r="I22" s="236">
        <f>'14'!I66</f>
        <v>0</v>
      </c>
    </row>
    <row r="23" spans="1:9" s="119" customFormat="1" ht="31.5" customHeight="1" x14ac:dyDescent="0.3">
      <c r="A23" s="291"/>
      <c r="B23" s="238"/>
      <c r="C23" s="116" t="s">
        <v>108</v>
      </c>
      <c r="D23" s="116" t="s">
        <v>151</v>
      </c>
      <c r="E23" s="116" t="s">
        <v>38</v>
      </c>
      <c r="F23" s="116" t="s">
        <v>573</v>
      </c>
      <c r="G23" s="236">
        <v>1</v>
      </c>
      <c r="H23" s="236">
        <f>'14'!H67</f>
        <v>0</v>
      </c>
      <c r="I23" s="236">
        <f>'14'!I67</f>
        <v>0</v>
      </c>
    </row>
    <row r="24" spans="1:9" s="120" customFormat="1" ht="28.5" customHeight="1" x14ac:dyDescent="0.3">
      <c r="A24" s="291"/>
      <c r="B24" s="238" t="s">
        <v>158</v>
      </c>
      <c r="C24" s="116" t="s">
        <v>108</v>
      </c>
      <c r="D24" s="116" t="s">
        <v>151</v>
      </c>
      <c r="E24" s="116" t="s">
        <v>38</v>
      </c>
      <c r="F24" s="116" t="s">
        <v>159</v>
      </c>
      <c r="G24" s="236">
        <v>1</v>
      </c>
      <c r="H24" s="236">
        <f>'14'!H68</f>
        <v>0</v>
      </c>
      <c r="I24" s="236">
        <f>'14'!I67</f>
        <v>0</v>
      </c>
    </row>
    <row r="25" spans="1:9" s="120" customFormat="1" ht="27.75" customHeight="1" x14ac:dyDescent="0.3">
      <c r="A25" s="291"/>
      <c r="B25" s="238" t="s">
        <v>160</v>
      </c>
      <c r="C25" s="116" t="s">
        <v>108</v>
      </c>
      <c r="D25" s="116" t="s">
        <v>151</v>
      </c>
      <c r="E25" s="116" t="s">
        <v>38</v>
      </c>
      <c r="F25" s="116" t="s">
        <v>161</v>
      </c>
      <c r="G25" s="236">
        <v>0</v>
      </c>
      <c r="H25" s="236">
        <f>'14'!H68</f>
        <v>0</v>
      </c>
      <c r="I25" s="236">
        <f>'14'!I68</f>
        <v>0</v>
      </c>
    </row>
    <row r="26" spans="1:9" s="120" customFormat="1" ht="73.5" customHeight="1" x14ac:dyDescent="0.3">
      <c r="A26" s="291"/>
      <c r="B26" s="238" t="s">
        <v>506</v>
      </c>
      <c r="C26" s="116" t="s">
        <v>108</v>
      </c>
      <c r="D26" s="116" t="s">
        <v>151</v>
      </c>
      <c r="E26" s="116" t="s">
        <v>38</v>
      </c>
      <c r="F26" s="116" t="s">
        <v>507</v>
      </c>
      <c r="G26" s="236">
        <f>'13'!G76</f>
        <v>0</v>
      </c>
      <c r="H26" s="236">
        <f>'14'!H69</f>
        <v>0</v>
      </c>
      <c r="I26" s="236">
        <f>'14'!I69</f>
        <v>0</v>
      </c>
    </row>
    <row r="27" spans="1:9" s="120" customFormat="1" ht="18.75" customHeight="1" x14ac:dyDescent="0.3">
      <c r="A27" s="65" t="s">
        <v>168</v>
      </c>
      <c r="B27" s="243" t="s">
        <v>271</v>
      </c>
      <c r="C27" s="240" t="s">
        <v>108</v>
      </c>
      <c r="D27" s="240" t="s">
        <v>162</v>
      </c>
      <c r="E27" s="240"/>
      <c r="F27" s="240"/>
      <c r="G27" s="233">
        <f t="shared" ref="G27:I28" si="2">G28</f>
        <v>0</v>
      </c>
      <c r="H27" s="233">
        <f t="shared" si="2"/>
        <v>3.21</v>
      </c>
      <c r="I27" s="233">
        <f t="shared" si="2"/>
        <v>3.21</v>
      </c>
    </row>
    <row r="28" spans="1:9" ht="21" customHeight="1" x14ac:dyDescent="0.3">
      <c r="A28" s="291"/>
      <c r="B28" s="238" t="s">
        <v>113</v>
      </c>
      <c r="C28" s="116" t="s">
        <v>108</v>
      </c>
      <c r="D28" s="116" t="s">
        <v>162</v>
      </c>
      <c r="E28" s="116" t="s">
        <v>39</v>
      </c>
      <c r="F28" s="116"/>
      <c r="G28" s="236">
        <f t="shared" si="2"/>
        <v>0</v>
      </c>
      <c r="H28" s="236">
        <f t="shared" si="2"/>
        <v>3.21</v>
      </c>
      <c r="I28" s="236">
        <f t="shared" si="2"/>
        <v>3.21</v>
      </c>
    </row>
    <row r="29" spans="1:9" ht="21" customHeight="1" x14ac:dyDescent="0.3">
      <c r="A29" s="291"/>
      <c r="B29" s="238" t="s">
        <v>163</v>
      </c>
      <c r="C29" s="116" t="s">
        <v>108</v>
      </c>
      <c r="D29" s="116" t="s">
        <v>162</v>
      </c>
      <c r="E29" s="116" t="s">
        <v>39</v>
      </c>
      <c r="F29" s="116" t="s">
        <v>164</v>
      </c>
      <c r="G29" s="236">
        <f>'13'!G78</f>
        <v>0</v>
      </c>
      <c r="H29" s="236">
        <f>'14'!H71</f>
        <v>3.21</v>
      </c>
      <c r="I29" s="236">
        <f>'14'!I71</f>
        <v>3.21</v>
      </c>
    </row>
    <row r="30" spans="1:9" ht="27" customHeight="1" x14ac:dyDescent="0.3">
      <c r="A30" s="65" t="s">
        <v>114</v>
      </c>
      <c r="B30" s="243" t="s">
        <v>166</v>
      </c>
      <c r="C30" s="240" t="s">
        <v>107</v>
      </c>
      <c r="D30" s="240"/>
      <c r="E30" s="116"/>
      <c r="F30" s="240"/>
      <c r="G30" s="233">
        <f t="shared" ref="G30:I31" si="3">G31</f>
        <v>13.4</v>
      </c>
      <c r="H30" s="233">
        <f t="shared" si="3"/>
        <v>122.7</v>
      </c>
      <c r="I30" s="233">
        <f t="shared" si="3"/>
        <v>122.7</v>
      </c>
    </row>
    <row r="31" spans="1:9" ht="37.5" x14ac:dyDescent="0.3">
      <c r="A31" s="65" t="s">
        <v>115</v>
      </c>
      <c r="B31" s="245" t="s">
        <v>300</v>
      </c>
      <c r="C31" s="240" t="s">
        <v>107</v>
      </c>
      <c r="D31" s="240" t="s">
        <v>167</v>
      </c>
      <c r="E31" s="116"/>
      <c r="F31" s="240"/>
      <c r="G31" s="233">
        <f t="shared" si="3"/>
        <v>13.4</v>
      </c>
      <c r="H31" s="233">
        <f t="shared" si="3"/>
        <v>122.7</v>
      </c>
      <c r="I31" s="233">
        <f t="shared" si="3"/>
        <v>122.7</v>
      </c>
    </row>
    <row r="32" spans="1:9" ht="17.25" customHeight="1" x14ac:dyDescent="0.3">
      <c r="A32" s="259"/>
      <c r="B32" s="157" t="s">
        <v>116</v>
      </c>
      <c r="C32" s="116" t="s">
        <v>107</v>
      </c>
      <c r="D32" s="116" t="s">
        <v>167</v>
      </c>
      <c r="E32" s="116" t="s">
        <v>443</v>
      </c>
      <c r="F32" s="116"/>
      <c r="G32" s="244">
        <f>G33+G37</f>
        <v>13.4</v>
      </c>
      <c r="H32" s="244">
        <f>H33+H37</f>
        <v>122.7</v>
      </c>
      <c r="I32" s="244">
        <f>I33+I37</f>
        <v>122.7</v>
      </c>
    </row>
    <row r="33" spans="1:9" ht="56.25" x14ac:dyDescent="0.2">
      <c r="A33" s="259"/>
      <c r="B33" s="237" t="s">
        <v>369</v>
      </c>
      <c r="C33" s="116" t="s">
        <v>107</v>
      </c>
      <c r="D33" s="116" t="s">
        <v>167</v>
      </c>
      <c r="E33" s="116" t="s">
        <v>443</v>
      </c>
      <c r="F33" s="116" t="s">
        <v>441</v>
      </c>
      <c r="G33" s="244">
        <f>G34+G35</f>
        <v>12.66</v>
      </c>
      <c r="H33" s="244">
        <f>H34+H35</f>
        <v>120.7</v>
      </c>
      <c r="I33" s="244">
        <f>I34+I35</f>
        <v>120.7</v>
      </c>
    </row>
    <row r="34" spans="1:9" ht="21.75" customHeight="1" x14ac:dyDescent="0.3">
      <c r="A34" s="259"/>
      <c r="B34" s="238" t="s">
        <v>131</v>
      </c>
      <c r="C34" s="116" t="s">
        <v>107</v>
      </c>
      <c r="D34" s="116" t="s">
        <v>167</v>
      </c>
      <c r="E34" s="116" t="s">
        <v>443</v>
      </c>
      <c r="F34" s="116" t="s">
        <v>150</v>
      </c>
      <c r="G34" s="244">
        <v>9.7200000000000006</v>
      </c>
      <c r="H34" s="244">
        <f>'14'!H78</f>
        <v>92.7</v>
      </c>
      <c r="I34" s="236">
        <f>'14'!I78</f>
        <v>92.7</v>
      </c>
    </row>
    <row r="35" spans="1:9" ht="56.25" x14ac:dyDescent="0.2">
      <c r="A35" s="259"/>
      <c r="B35" s="237" t="s">
        <v>132</v>
      </c>
      <c r="C35" s="116" t="s">
        <v>107</v>
      </c>
      <c r="D35" s="116" t="s">
        <v>167</v>
      </c>
      <c r="E35" s="116" t="s">
        <v>443</v>
      </c>
      <c r="F35" s="116" t="s">
        <v>133</v>
      </c>
      <c r="G35" s="244">
        <v>2.94</v>
      </c>
      <c r="H35" s="244">
        <f>'14'!H79</f>
        <v>28</v>
      </c>
      <c r="I35" s="236">
        <f>'14'!I79</f>
        <v>28</v>
      </c>
    </row>
    <row r="36" spans="1:9" ht="32.25" customHeight="1" x14ac:dyDescent="0.2">
      <c r="A36" s="259"/>
      <c r="B36" s="237"/>
      <c r="C36" s="116" t="s">
        <v>107</v>
      </c>
      <c r="D36" s="116" t="s">
        <v>167</v>
      </c>
      <c r="E36" s="116" t="s">
        <v>443</v>
      </c>
      <c r="F36" s="116" t="s">
        <v>367</v>
      </c>
      <c r="G36" s="244">
        <v>0.74</v>
      </c>
      <c r="H36" s="244">
        <f>'14'!H80</f>
        <v>2</v>
      </c>
      <c r="I36" s="236">
        <f>'14'!I80</f>
        <v>2</v>
      </c>
    </row>
    <row r="37" spans="1:9" ht="38.25" customHeight="1" x14ac:dyDescent="0.3">
      <c r="A37" s="259"/>
      <c r="B37" s="238" t="s">
        <v>571</v>
      </c>
      <c r="C37" s="116" t="s">
        <v>107</v>
      </c>
      <c r="D37" s="116" t="s">
        <v>167</v>
      </c>
      <c r="E37" s="116" t="s">
        <v>443</v>
      </c>
      <c r="F37" s="116" t="s">
        <v>157</v>
      </c>
      <c r="G37" s="244">
        <v>0.74</v>
      </c>
      <c r="H37" s="244">
        <v>2</v>
      </c>
      <c r="I37" s="236">
        <v>2</v>
      </c>
    </row>
    <row r="38" spans="1:9" ht="24.75" hidden="1" customHeight="1" x14ac:dyDescent="0.2">
      <c r="A38" s="292" t="s">
        <v>117</v>
      </c>
      <c r="B38" s="231" t="s">
        <v>276</v>
      </c>
      <c r="C38" s="232" t="s">
        <v>167</v>
      </c>
      <c r="D38" s="232"/>
      <c r="E38" s="240"/>
      <c r="F38" s="240"/>
      <c r="G38" s="233">
        <f t="shared" ref="G38:I40" si="4">G39</f>
        <v>0</v>
      </c>
      <c r="H38" s="233">
        <f t="shared" si="4"/>
        <v>0</v>
      </c>
      <c r="I38" s="233">
        <f t="shared" si="4"/>
        <v>0</v>
      </c>
    </row>
    <row r="39" spans="1:9" ht="37.5" hidden="1" x14ac:dyDescent="0.2">
      <c r="A39" s="292" t="s">
        <v>118</v>
      </c>
      <c r="B39" s="246" t="s">
        <v>277</v>
      </c>
      <c r="C39" s="232" t="s">
        <v>167</v>
      </c>
      <c r="D39" s="232" t="s">
        <v>170</v>
      </c>
      <c r="E39" s="232"/>
      <c r="F39" s="232"/>
      <c r="G39" s="233">
        <f t="shared" si="4"/>
        <v>0</v>
      </c>
      <c r="H39" s="233">
        <f t="shared" si="4"/>
        <v>0</v>
      </c>
      <c r="I39" s="233">
        <f t="shared" si="4"/>
        <v>0</v>
      </c>
    </row>
    <row r="40" spans="1:9" ht="56.25" hidden="1" x14ac:dyDescent="0.2">
      <c r="A40" s="259"/>
      <c r="B40" s="246" t="s">
        <v>444</v>
      </c>
      <c r="C40" s="108" t="s">
        <v>167</v>
      </c>
      <c r="D40" s="108" t="s">
        <v>170</v>
      </c>
      <c r="E40" s="116" t="s">
        <v>412</v>
      </c>
      <c r="F40" s="108"/>
      <c r="G40" s="244">
        <f t="shared" si="4"/>
        <v>0</v>
      </c>
      <c r="H40" s="244">
        <f t="shared" si="4"/>
        <v>0</v>
      </c>
      <c r="I40" s="244">
        <f t="shared" si="4"/>
        <v>0</v>
      </c>
    </row>
    <row r="41" spans="1:9" ht="33.75" hidden="1" customHeight="1" x14ac:dyDescent="0.3">
      <c r="A41" s="259"/>
      <c r="B41" s="238" t="s">
        <v>156</v>
      </c>
      <c r="C41" s="108" t="s">
        <v>167</v>
      </c>
      <c r="D41" s="108" t="s">
        <v>170</v>
      </c>
      <c r="E41" s="116" t="s">
        <v>411</v>
      </c>
      <c r="F41" s="108" t="s">
        <v>157</v>
      </c>
      <c r="G41" s="244">
        <f>'13'!G12</f>
        <v>0</v>
      </c>
      <c r="H41" s="244">
        <v>0</v>
      </c>
      <c r="I41" s="236">
        <f>'14'!I12</f>
        <v>0</v>
      </c>
    </row>
    <row r="42" spans="1:9" ht="24.75" hidden="1" customHeight="1" x14ac:dyDescent="0.2">
      <c r="A42" s="293" t="s">
        <v>119</v>
      </c>
      <c r="B42" s="231" t="s">
        <v>169</v>
      </c>
      <c r="C42" s="232" t="s">
        <v>151</v>
      </c>
      <c r="D42" s="232"/>
      <c r="E42" s="108"/>
      <c r="F42" s="108"/>
      <c r="G42" s="233">
        <f t="shared" ref="G42:I44" si="5">G43</f>
        <v>0</v>
      </c>
      <c r="H42" s="233">
        <f t="shared" si="5"/>
        <v>0</v>
      </c>
      <c r="I42" s="233">
        <f t="shared" si="5"/>
        <v>0</v>
      </c>
    </row>
    <row r="43" spans="1:9" ht="18.75" hidden="1" customHeight="1" x14ac:dyDescent="0.2">
      <c r="A43" s="293" t="s">
        <v>120</v>
      </c>
      <c r="B43" s="246" t="s">
        <v>263</v>
      </c>
      <c r="C43" s="232" t="s">
        <v>151</v>
      </c>
      <c r="D43" s="232" t="s">
        <v>278</v>
      </c>
      <c r="E43" s="108"/>
      <c r="F43" s="108"/>
      <c r="G43" s="233">
        <f t="shared" si="5"/>
        <v>0</v>
      </c>
      <c r="H43" s="233">
        <f t="shared" si="5"/>
        <v>0</v>
      </c>
      <c r="I43" s="233">
        <f t="shared" si="5"/>
        <v>0</v>
      </c>
    </row>
    <row r="44" spans="1:9" ht="37.5" hidden="1" x14ac:dyDescent="0.2">
      <c r="A44" s="259"/>
      <c r="B44" s="246" t="s">
        <v>56</v>
      </c>
      <c r="C44" s="108" t="s">
        <v>151</v>
      </c>
      <c r="D44" s="108" t="s">
        <v>278</v>
      </c>
      <c r="E44" s="116" t="s">
        <v>410</v>
      </c>
      <c r="F44" s="108"/>
      <c r="G44" s="244">
        <f t="shared" si="5"/>
        <v>0</v>
      </c>
      <c r="H44" s="244">
        <f t="shared" si="5"/>
        <v>0</v>
      </c>
      <c r="I44" s="244">
        <f t="shared" si="5"/>
        <v>0</v>
      </c>
    </row>
    <row r="45" spans="1:9" ht="37.5" hidden="1" x14ac:dyDescent="0.3">
      <c r="A45" s="259"/>
      <c r="B45" s="238" t="s">
        <v>156</v>
      </c>
      <c r="C45" s="247" t="s">
        <v>151</v>
      </c>
      <c r="D45" s="247" t="s">
        <v>278</v>
      </c>
      <c r="E45" s="116" t="s">
        <v>409</v>
      </c>
      <c r="F45" s="108" t="s">
        <v>157</v>
      </c>
      <c r="G45" s="244">
        <f>'13'!G16</f>
        <v>0</v>
      </c>
      <c r="H45" s="244">
        <v>0</v>
      </c>
      <c r="I45" s="236">
        <f>'14'!I16</f>
        <v>0</v>
      </c>
    </row>
    <row r="46" spans="1:9" ht="18.75" hidden="1" x14ac:dyDescent="0.3">
      <c r="A46" s="294" t="s">
        <v>121</v>
      </c>
      <c r="B46" s="245" t="s">
        <v>171</v>
      </c>
      <c r="C46" s="240" t="s">
        <v>172</v>
      </c>
      <c r="D46" s="240"/>
      <c r="E46" s="240"/>
      <c r="F46" s="240"/>
      <c r="G46" s="244">
        <f>G47+G50</f>
        <v>0</v>
      </c>
      <c r="H46" s="244">
        <f>H47+H50</f>
        <v>0</v>
      </c>
      <c r="I46" s="244">
        <f>I47+I50</f>
        <v>0</v>
      </c>
    </row>
    <row r="47" spans="1:9" ht="37.5" hidden="1" x14ac:dyDescent="0.3">
      <c r="A47" s="294" t="s">
        <v>122</v>
      </c>
      <c r="B47" s="245" t="s">
        <v>259</v>
      </c>
      <c r="C47" s="240" t="s">
        <v>172</v>
      </c>
      <c r="D47" s="240" t="s">
        <v>107</v>
      </c>
      <c r="E47" s="240"/>
      <c r="F47" s="240"/>
      <c r="G47" s="244">
        <f t="shared" ref="G47:I48" si="6">G48</f>
        <v>0</v>
      </c>
      <c r="H47" s="244">
        <f t="shared" si="6"/>
        <v>0</v>
      </c>
      <c r="I47" s="244">
        <f t="shared" si="6"/>
        <v>0</v>
      </c>
    </row>
    <row r="48" spans="1:9" ht="42.75" hidden="1" customHeight="1" x14ac:dyDescent="0.3">
      <c r="A48" s="293"/>
      <c r="B48" s="157" t="s">
        <v>57</v>
      </c>
      <c r="C48" s="116" t="s">
        <v>172</v>
      </c>
      <c r="D48" s="116" t="s">
        <v>107</v>
      </c>
      <c r="E48" s="116" t="s">
        <v>408</v>
      </c>
      <c r="F48" s="116"/>
      <c r="G48" s="244">
        <f t="shared" si="6"/>
        <v>0</v>
      </c>
      <c r="H48" s="244">
        <f t="shared" si="6"/>
        <v>0</v>
      </c>
      <c r="I48" s="244">
        <f t="shared" si="6"/>
        <v>0</v>
      </c>
    </row>
    <row r="49" spans="1:9" ht="41.25" hidden="1" customHeight="1" x14ac:dyDescent="0.3">
      <c r="A49" s="293"/>
      <c r="B49" s="238" t="s">
        <v>156</v>
      </c>
      <c r="C49" s="116" t="s">
        <v>172</v>
      </c>
      <c r="D49" s="116" t="s">
        <v>107</v>
      </c>
      <c r="E49" s="116" t="s">
        <v>407</v>
      </c>
      <c r="F49" s="116" t="s">
        <v>157</v>
      </c>
      <c r="G49" s="244">
        <f>'13'!G20</f>
        <v>0</v>
      </c>
      <c r="H49" s="244">
        <v>0</v>
      </c>
      <c r="I49" s="236">
        <f>'14'!I20</f>
        <v>0</v>
      </c>
    </row>
    <row r="50" spans="1:9" ht="37.5" hidden="1" x14ac:dyDescent="0.3">
      <c r="A50" s="294" t="s">
        <v>122</v>
      </c>
      <c r="B50" s="245" t="s">
        <v>258</v>
      </c>
      <c r="C50" s="240" t="s">
        <v>172</v>
      </c>
      <c r="D50" s="240" t="s">
        <v>167</v>
      </c>
      <c r="E50" s="240"/>
      <c r="F50" s="240"/>
      <c r="G50" s="244">
        <f t="shared" ref="G50:I51" si="7">G51</f>
        <v>0</v>
      </c>
      <c r="H50" s="244">
        <f t="shared" si="7"/>
        <v>0</v>
      </c>
      <c r="I50" s="244">
        <f t="shared" si="7"/>
        <v>0</v>
      </c>
    </row>
    <row r="51" spans="1:9" ht="75" hidden="1" x14ac:dyDescent="0.3">
      <c r="A51" s="259"/>
      <c r="B51" s="157" t="s">
        <v>58</v>
      </c>
      <c r="C51" s="116" t="s">
        <v>172</v>
      </c>
      <c r="D51" s="116" t="s">
        <v>167</v>
      </c>
      <c r="E51" s="116" t="s">
        <v>134</v>
      </c>
      <c r="F51" s="116"/>
      <c r="G51" s="244">
        <f t="shared" si="7"/>
        <v>0</v>
      </c>
      <c r="H51" s="244">
        <f t="shared" si="7"/>
        <v>0</v>
      </c>
      <c r="I51" s="244">
        <f t="shared" si="7"/>
        <v>0</v>
      </c>
    </row>
    <row r="52" spans="1:9" ht="37.5" hidden="1" x14ac:dyDescent="0.3">
      <c r="A52" s="295"/>
      <c r="B52" s="238" t="s">
        <v>156</v>
      </c>
      <c r="C52" s="116" t="s">
        <v>172</v>
      </c>
      <c r="D52" s="116" t="s">
        <v>167</v>
      </c>
      <c r="E52" s="116" t="s">
        <v>135</v>
      </c>
      <c r="F52" s="116" t="s">
        <v>157</v>
      </c>
      <c r="G52" s="244">
        <v>0</v>
      </c>
      <c r="H52" s="244">
        <f>'14'!H24</f>
        <v>0</v>
      </c>
      <c r="I52" s="236">
        <f>'14'!I24</f>
        <v>0</v>
      </c>
    </row>
    <row r="53" spans="1:9" ht="21.75" customHeight="1" x14ac:dyDescent="0.3">
      <c r="A53" s="294" t="s">
        <v>123</v>
      </c>
      <c r="B53" s="245" t="s">
        <v>404</v>
      </c>
      <c r="C53" s="240" t="s">
        <v>173</v>
      </c>
      <c r="D53" s="240"/>
      <c r="E53" s="240"/>
      <c r="F53" s="240"/>
      <c r="G53" s="233">
        <f t="shared" ref="G53:I54" si="8">G54</f>
        <v>36.24</v>
      </c>
      <c r="H53" s="233">
        <f t="shared" si="8"/>
        <v>801.89</v>
      </c>
      <c r="I53" s="233">
        <f t="shared" si="8"/>
        <v>801.89</v>
      </c>
    </row>
    <row r="54" spans="1:9" ht="37.5" x14ac:dyDescent="0.3">
      <c r="A54" s="294" t="s">
        <v>125</v>
      </c>
      <c r="B54" s="245" t="s">
        <v>250</v>
      </c>
      <c r="C54" s="240" t="s">
        <v>173</v>
      </c>
      <c r="D54" s="240" t="s">
        <v>108</v>
      </c>
      <c r="E54" s="240"/>
      <c r="F54" s="240"/>
      <c r="G54" s="233">
        <f t="shared" si="8"/>
        <v>36.24</v>
      </c>
      <c r="H54" s="233">
        <f t="shared" si="8"/>
        <v>801.89</v>
      </c>
      <c r="I54" s="233">
        <f t="shared" si="8"/>
        <v>801.89</v>
      </c>
    </row>
    <row r="55" spans="1:9" ht="54.75" customHeight="1" x14ac:dyDescent="0.3">
      <c r="A55" s="295"/>
      <c r="B55" s="157" t="s">
        <v>445</v>
      </c>
      <c r="C55" s="116" t="s">
        <v>173</v>
      </c>
      <c r="D55" s="116" t="s">
        <v>108</v>
      </c>
      <c r="E55" s="116" t="s">
        <v>370</v>
      </c>
      <c r="F55" s="116"/>
      <c r="G55" s="244">
        <f>G56+G59+G62</f>
        <v>36.24</v>
      </c>
      <c r="H55" s="244">
        <f>H56+H59+H62</f>
        <v>801.89</v>
      </c>
      <c r="I55" s="244">
        <f>I56+I59+I62</f>
        <v>801.89</v>
      </c>
    </row>
    <row r="56" spans="1:9" ht="51" hidden="1" customHeight="1" x14ac:dyDescent="0.3">
      <c r="A56" s="295"/>
      <c r="B56" s="157" t="s">
        <v>60</v>
      </c>
      <c r="C56" s="116" t="s">
        <v>173</v>
      </c>
      <c r="D56" s="116" t="s">
        <v>108</v>
      </c>
      <c r="E56" s="116" t="s">
        <v>137</v>
      </c>
      <c r="F56" s="116"/>
      <c r="G56" s="244">
        <f>G57+G58</f>
        <v>36.24</v>
      </c>
      <c r="H56" s="244">
        <f>H57+H58</f>
        <v>0</v>
      </c>
      <c r="I56" s="236">
        <f>'14'!I28</f>
        <v>0</v>
      </c>
    </row>
    <row r="57" spans="1:9" ht="18.75" hidden="1" customHeight="1" x14ac:dyDescent="0.3">
      <c r="A57" s="295"/>
      <c r="B57" s="157" t="s">
        <v>156</v>
      </c>
      <c r="C57" s="116" t="s">
        <v>173</v>
      </c>
      <c r="D57" s="116" t="s">
        <v>108</v>
      </c>
      <c r="E57" s="116" t="s">
        <v>138</v>
      </c>
      <c r="F57" s="116" t="s">
        <v>157</v>
      </c>
      <c r="G57" s="244">
        <v>36.24</v>
      </c>
      <c r="H57" s="244">
        <f>'14'!H30</f>
        <v>0</v>
      </c>
      <c r="I57" s="236">
        <f>'14'!I30</f>
        <v>0</v>
      </c>
    </row>
    <row r="58" spans="1:9" ht="27.75" hidden="1" customHeight="1" x14ac:dyDescent="0.2">
      <c r="A58" s="295"/>
      <c r="B58" s="246" t="s">
        <v>160</v>
      </c>
      <c r="C58" s="116" t="s">
        <v>173</v>
      </c>
      <c r="D58" s="116" t="s">
        <v>108</v>
      </c>
      <c r="E58" s="116" t="s">
        <v>138</v>
      </c>
      <c r="F58" s="116" t="s">
        <v>161</v>
      </c>
      <c r="G58" s="244">
        <v>0</v>
      </c>
      <c r="H58" s="244">
        <f>'14'!H33</f>
        <v>0</v>
      </c>
      <c r="I58" s="244">
        <v>0</v>
      </c>
    </row>
    <row r="59" spans="1:9" ht="75" x14ac:dyDescent="0.3">
      <c r="A59" s="295"/>
      <c r="B59" s="248" t="s">
        <v>85</v>
      </c>
      <c r="C59" s="116" t="s">
        <v>173</v>
      </c>
      <c r="D59" s="116" t="s">
        <v>108</v>
      </c>
      <c r="E59" s="116" t="s">
        <v>446</v>
      </c>
      <c r="F59" s="116"/>
      <c r="G59" s="236">
        <f>G61</f>
        <v>0</v>
      </c>
      <c r="H59" s="236">
        <f>H61</f>
        <v>801.89</v>
      </c>
      <c r="I59" s="236">
        <f>I61</f>
        <v>801.89</v>
      </c>
    </row>
    <row r="60" spans="1:9" ht="52.5" customHeight="1" x14ac:dyDescent="0.3">
      <c r="A60" s="295"/>
      <c r="B60" s="248"/>
      <c r="C60" s="108" t="s">
        <v>173</v>
      </c>
      <c r="D60" s="108" t="s">
        <v>108</v>
      </c>
      <c r="E60" s="116" t="s">
        <v>446</v>
      </c>
      <c r="F60" s="108" t="s">
        <v>371</v>
      </c>
      <c r="G60" s="244">
        <f>'13'!G35</f>
        <v>0</v>
      </c>
      <c r="H60" s="244">
        <f>'14'!H35</f>
        <v>801.89</v>
      </c>
      <c r="I60" s="236">
        <f>'14'!I35</f>
        <v>801.89</v>
      </c>
    </row>
    <row r="61" spans="1:9" ht="27" customHeight="1" x14ac:dyDescent="0.2">
      <c r="A61" s="295"/>
      <c r="B61" s="246" t="s">
        <v>390</v>
      </c>
      <c r="C61" s="108" t="s">
        <v>173</v>
      </c>
      <c r="D61" s="108" t="s">
        <v>108</v>
      </c>
      <c r="E61" s="116" t="s">
        <v>446</v>
      </c>
      <c r="F61" s="108" t="s">
        <v>577</v>
      </c>
      <c r="G61" s="244">
        <f>'13'!G36</f>
        <v>0</v>
      </c>
      <c r="H61" s="244">
        <f>'14'!H36</f>
        <v>801.89</v>
      </c>
      <c r="I61" s="236">
        <f>'14'!I36</f>
        <v>801.89</v>
      </c>
    </row>
    <row r="62" spans="1:9" ht="2.25" hidden="1" customHeight="1" x14ac:dyDescent="0.2">
      <c r="A62" s="295"/>
      <c r="B62" s="246" t="s">
        <v>140</v>
      </c>
      <c r="C62" s="116" t="s">
        <v>173</v>
      </c>
      <c r="D62" s="116" t="s">
        <v>108</v>
      </c>
      <c r="E62" s="116" t="s">
        <v>141</v>
      </c>
      <c r="F62" s="116" t="s">
        <v>367</v>
      </c>
      <c r="G62" s="244">
        <f>G63</f>
        <v>0</v>
      </c>
      <c r="H62" s="244">
        <f>'14'!H37</f>
        <v>0</v>
      </c>
      <c r="I62" s="236">
        <f>'14'!I37</f>
        <v>0</v>
      </c>
    </row>
    <row r="63" spans="1:9" ht="37.5" hidden="1" x14ac:dyDescent="0.3">
      <c r="A63" s="295"/>
      <c r="B63" s="157" t="s">
        <v>156</v>
      </c>
      <c r="C63" s="116" t="s">
        <v>173</v>
      </c>
      <c r="D63" s="116" t="s">
        <v>108</v>
      </c>
      <c r="E63" s="116" t="s">
        <v>142</v>
      </c>
      <c r="F63" s="116" t="s">
        <v>157</v>
      </c>
      <c r="G63" s="244">
        <f>'13'!G38</f>
        <v>0</v>
      </c>
      <c r="H63" s="244">
        <f>'14'!H38</f>
        <v>0</v>
      </c>
      <c r="I63" s="236">
        <f>'14'!I38</f>
        <v>0</v>
      </c>
    </row>
    <row r="64" spans="1:9" ht="18" hidden="1" customHeight="1" x14ac:dyDescent="0.3">
      <c r="A64" s="293" t="s">
        <v>129</v>
      </c>
      <c r="B64" s="90" t="s">
        <v>5</v>
      </c>
      <c r="C64" s="240" t="s">
        <v>10</v>
      </c>
      <c r="D64" s="240"/>
      <c r="E64" s="240"/>
      <c r="F64" s="240"/>
      <c r="G64" s="233">
        <f t="shared" ref="G64:I66" si="9">G65</f>
        <v>0</v>
      </c>
      <c r="H64" s="233">
        <f t="shared" si="9"/>
        <v>0</v>
      </c>
      <c r="I64" s="233">
        <f t="shared" si="9"/>
        <v>0</v>
      </c>
    </row>
    <row r="65" spans="1:13" ht="0.75" hidden="1" customHeight="1" x14ac:dyDescent="0.3">
      <c r="A65" s="293"/>
      <c r="B65" s="90" t="s">
        <v>8</v>
      </c>
      <c r="C65" s="240" t="s">
        <v>10</v>
      </c>
      <c r="D65" s="240" t="s">
        <v>108</v>
      </c>
      <c r="E65" s="240"/>
      <c r="F65" s="240"/>
      <c r="G65" s="244">
        <f t="shared" si="9"/>
        <v>0</v>
      </c>
      <c r="H65" s="244">
        <f t="shared" si="9"/>
        <v>0</v>
      </c>
      <c r="I65" s="244">
        <f t="shared" si="9"/>
        <v>0</v>
      </c>
    </row>
    <row r="66" spans="1:13" ht="16.5" hidden="1" customHeight="1" x14ac:dyDescent="0.3">
      <c r="A66" s="115"/>
      <c r="B66" s="238" t="s">
        <v>147</v>
      </c>
      <c r="C66" s="116" t="s">
        <v>10</v>
      </c>
      <c r="D66" s="116" t="s">
        <v>108</v>
      </c>
      <c r="E66" s="116" t="s">
        <v>372</v>
      </c>
      <c r="F66" s="116"/>
      <c r="G66" s="244">
        <f t="shared" si="9"/>
        <v>0</v>
      </c>
      <c r="H66" s="244">
        <f t="shared" si="9"/>
        <v>0</v>
      </c>
      <c r="I66" s="244">
        <f t="shared" si="9"/>
        <v>0</v>
      </c>
    </row>
    <row r="67" spans="1:13" ht="18" hidden="1" customHeight="1" x14ac:dyDescent="0.3">
      <c r="A67" s="115"/>
      <c r="B67" s="238" t="s">
        <v>9</v>
      </c>
      <c r="C67" s="116" t="s">
        <v>10</v>
      </c>
      <c r="D67" s="116" t="s">
        <v>108</v>
      </c>
      <c r="E67" s="116" t="s">
        <v>7</v>
      </c>
      <c r="F67" s="116" t="s">
        <v>373</v>
      </c>
      <c r="G67" s="244">
        <f>'13'!G90</f>
        <v>0</v>
      </c>
      <c r="H67" s="244">
        <f>'14'!H85</f>
        <v>0</v>
      </c>
      <c r="I67" s="244">
        <f>'14'!I85</f>
        <v>0</v>
      </c>
    </row>
    <row r="68" spans="1:13" ht="0.75" hidden="1" customHeight="1" x14ac:dyDescent="0.3">
      <c r="A68" s="115"/>
      <c r="B68" s="245" t="s">
        <v>5</v>
      </c>
      <c r="C68" s="240" t="s">
        <v>10</v>
      </c>
      <c r="D68" s="240" t="s">
        <v>108</v>
      </c>
      <c r="E68" s="240"/>
      <c r="F68" s="240"/>
      <c r="G68" s="253">
        <f t="shared" ref="G68:I70" si="10">G69</f>
        <v>12</v>
      </c>
      <c r="H68" s="253">
        <f t="shared" si="10"/>
        <v>0</v>
      </c>
      <c r="I68" s="253">
        <f t="shared" si="10"/>
        <v>0</v>
      </c>
    </row>
    <row r="69" spans="1:13" ht="18" hidden="1" customHeight="1" x14ac:dyDescent="0.2">
      <c r="A69" s="115"/>
      <c r="B69" s="317" t="s">
        <v>8</v>
      </c>
      <c r="C69" s="240" t="s">
        <v>10</v>
      </c>
      <c r="D69" s="240" t="s">
        <v>108</v>
      </c>
      <c r="E69" s="318"/>
      <c r="F69" s="240"/>
      <c r="G69" s="253">
        <f t="shared" si="10"/>
        <v>12</v>
      </c>
      <c r="H69" s="253">
        <f t="shared" si="10"/>
        <v>0</v>
      </c>
      <c r="I69" s="253">
        <f t="shared" si="10"/>
        <v>0</v>
      </c>
    </row>
    <row r="70" spans="1:13" ht="18" hidden="1" customHeight="1" x14ac:dyDescent="0.2">
      <c r="A70" s="115"/>
      <c r="B70" s="316" t="s">
        <v>46</v>
      </c>
      <c r="C70" s="116" t="s">
        <v>10</v>
      </c>
      <c r="D70" s="116" t="s">
        <v>108</v>
      </c>
      <c r="E70" s="116" t="s">
        <v>136</v>
      </c>
      <c r="F70" s="116"/>
      <c r="G70" s="236">
        <f t="shared" si="10"/>
        <v>12</v>
      </c>
      <c r="H70" s="236">
        <f t="shared" si="10"/>
        <v>0</v>
      </c>
      <c r="I70" s="236">
        <f t="shared" si="10"/>
        <v>0</v>
      </c>
    </row>
    <row r="71" spans="1:13" ht="18" hidden="1" customHeight="1" x14ac:dyDescent="0.2">
      <c r="A71" s="115"/>
      <c r="B71" s="316" t="s">
        <v>9</v>
      </c>
      <c r="C71" s="116" t="s">
        <v>10</v>
      </c>
      <c r="D71" s="116" t="s">
        <v>108</v>
      </c>
      <c r="E71" s="116" t="s">
        <v>7</v>
      </c>
      <c r="F71" s="116" t="s">
        <v>11</v>
      </c>
      <c r="G71" s="236">
        <v>12</v>
      </c>
      <c r="H71" s="236">
        <v>0</v>
      </c>
      <c r="I71" s="236">
        <v>0</v>
      </c>
    </row>
    <row r="72" spans="1:13" ht="24.75" customHeight="1" x14ac:dyDescent="0.3">
      <c r="A72" s="293">
        <v>7</v>
      </c>
      <c r="B72" s="245" t="s">
        <v>124</v>
      </c>
      <c r="C72" s="240" t="s">
        <v>162</v>
      </c>
      <c r="D72" s="240"/>
      <c r="E72" s="240"/>
      <c r="F72" s="240"/>
      <c r="G72" s="233">
        <f t="shared" ref="G72:I73" si="11">G73</f>
        <v>29.16</v>
      </c>
      <c r="H72" s="233">
        <f t="shared" si="11"/>
        <v>1091.52</v>
      </c>
      <c r="I72" s="233">
        <f t="shared" si="11"/>
        <v>1077.67</v>
      </c>
    </row>
    <row r="73" spans="1:13" ht="20.25" customHeight="1" x14ac:dyDescent="0.2">
      <c r="A73" s="293" t="s">
        <v>130</v>
      </c>
      <c r="B73" s="101" t="s">
        <v>356</v>
      </c>
      <c r="C73" s="240" t="s">
        <v>162</v>
      </c>
      <c r="D73" s="240" t="s">
        <v>172</v>
      </c>
      <c r="E73" s="116"/>
      <c r="F73" s="116"/>
      <c r="G73" s="244">
        <f t="shared" si="11"/>
        <v>29.16</v>
      </c>
      <c r="H73" s="244">
        <f t="shared" si="11"/>
        <v>1091.52</v>
      </c>
      <c r="I73" s="244">
        <f t="shared" si="11"/>
        <v>1077.67</v>
      </c>
    </row>
    <row r="74" spans="1:13" ht="36.75" customHeight="1" x14ac:dyDescent="0.3">
      <c r="A74" s="295"/>
      <c r="B74" s="157" t="s">
        <v>86</v>
      </c>
      <c r="C74" s="116" t="s">
        <v>162</v>
      </c>
      <c r="D74" s="116" t="s">
        <v>172</v>
      </c>
      <c r="E74" s="116" t="s">
        <v>143</v>
      </c>
      <c r="F74" s="116"/>
      <c r="G74" s="244">
        <f>G75+G79</f>
        <v>29.16</v>
      </c>
      <c r="H74" s="244">
        <f>H75+H78</f>
        <v>1091.52</v>
      </c>
      <c r="I74" s="244">
        <f>I75+I78</f>
        <v>1077.67</v>
      </c>
      <c r="M74" s="44" t="s">
        <v>459</v>
      </c>
    </row>
    <row r="75" spans="1:13" ht="37.5" x14ac:dyDescent="0.3">
      <c r="A75" s="295"/>
      <c r="B75" s="242" t="s">
        <v>368</v>
      </c>
      <c r="C75" s="108" t="s">
        <v>162</v>
      </c>
      <c r="D75" s="108" t="s">
        <v>172</v>
      </c>
      <c r="E75" s="116" t="s">
        <v>144</v>
      </c>
      <c r="F75" s="108" t="s">
        <v>441</v>
      </c>
      <c r="G75" s="244">
        <f>G76+G77</f>
        <v>27.16</v>
      </c>
      <c r="H75" s="244">
        <f>H76+H77+H79</f>
        <v>1091.52</v>
      </c>
      <c r="I75" s="244">
        <f>I76+I77</f>
        <v>1077.67</v>
      </c>
    </row>
    <row r="76" spans="1:13" ht="24.75" customHeight="1" x14ac:dyDescent="0.3">
      <c r="A76" s="295"/>
      <c r="B76" s="238" t="s">
        <v>131</v>
      </c>
      <c r="C76" s="108" t="s">
        <v>162</v>
      </c>
      <c r="D76" s="108" t="s">
        <v>172</v>
      </c>
      <c r="E76" s="116" t="s">
        <v>146</v>
      </c>
      <c r="F76" s="108" t="s">
        <v>150</v>
      </c>
      <c r="G76" s="244">
        <v>20.86</v>
      </c>
      <c r="H76" s="244">
        <f>'14'!H47</f>
        <v>803.43</v>
      </c>
      <c r="I76" s="244">
        <f>'14'!I47</f>
        <v>803.43</v>
      </c>
    </row>
    <row r="77" spans="1:13" ht="70.5" customHeight="1" x14ac:dyDescent="0.2">
      <c r="A77" s="295"/>
      <c r="B77" s="237" t="s">
        <v>132</v>
      </c>
      <c r="C77" s="116" t="s">
        <v>162</v>
      </c>
      <c r="D77" s="116" t="s">
        <v>172</v>
      </c>
      <c r="E77" s="116" t="s">
        <v>146</v>
      </c>
      <c r="F77" s="116" t="s">
        <v>133</v>
      </c>
      <c r="G77" s="244">
        <v>6.3</v>
      </c>
      <c r="H77" s="244">
        <f>'14'!H48</f>
        <v>288.08999999999997</v>
      </c>
      <c r="I77" s="244">
        <f>'14'!I48</f>
        <v>274.24</v>
      </c>
    </row>
    <row r="78" spans="1:13" ht="70.5" customHeight="1" x14ac:dyDescent="0.2">
      <c r="A78" s="295"/>
      <c r="B78" s="237"/>
      <c r="C78" s="116" t="s">
        <v>162</v>
      </c>
      <c r="D78" s="116" t="s">
        <v>172</v>
      </c>
      <c r="E78" s="116" t="s">
        <v>145</v>
      </c>
      <c r="F78" s="116" t="s">
        <v>367</v>
      </c>
      <c r="G78" s="244">
        <v>2</v>
      </c>
      <c r="H78" s="244">
        <f>'14'!H49</f>
        <v>0</v>
      </c>
      <c r="I78" s="244">
        <f>'14'!I49</f>
        <v>0</v>
      </c>
    </row>
    <row r="79" spans="1:13" ht="41.25" customHeight="1" x14ac:dyDescent="0.2">
      <c r="A79" s="295"/>
      <c r="B79" s="249" t="s">
        <v>570</v>
      </c>
      <c r="C79" s="116" t="s">
        <v>162</v>
      </c>
      <c r="D79" s="116" t="s">
        <v>172</v>
      </c>
      <c r="E79" s="116" t="s">
        <v>145</v>
      </c>
      <c r="F79" s="116" t="s">
        <v>157</v>
      </c>
      <c r="G79" s="244">
        <v>2</v>
      </c>
      <c r="H79" s="244">
        <f>'14'!H50</f>
        <v>0</v>
      </c>
      <c r="I79" s="244">
        <f>'14'!I50</f>
        <v>0</v>
      </c>
    </row>
    <row r="80" spans="1:13" ht="24.75" customHeight="1" x14ac:dyDescent="0.3">
      <c r="A80" s="295"/>
      <c r="B80" s="157" t="s">
        <v>126</v>
      </c>
      <c r="C80" s="116" t="s">
        <v>175</v>
      </c>
      <c r="D80" s="116" t="s">
        <v>175</v>
      </c>
      <c r="E80" s="116" t="s">
        <v>127</v>
      </c>
      <c r="F80" s="116" t="s">
        <v>128</v>
      </c>
      <c r="G80" s="244">
        <v>-66.13</v>
      </c>
      <c r="H80" s="244">
        <f>'14'!H86</f>
        <v>83.91</v>
      </c>
      <c r="I80" s="244">
        <f>'14'!I86</f>
        <v>167.88</v>
      </c>
    </row>
    <row r="81" spans="1:9" ht="18.75" x14ac:dyDescent="0.2">
      <c r="A81" s="293"/>
      <c r="B81" s="366" t="s">
        <v>242</v>
      </c>
      <c r="C81" s="367"/>
      <c r="D81" s="367"/>
      <c r="E81" s="367"/>
      <c r="F81" s="368"/>
      <c r="G81" s="233">
        <f>G7+G30+G38+G42+G46+G53+G68+G72+G80</f>
        <v>96.700000000000017</v>
      </c>
      <c r="H81" s="233">
        <f>H7+H30+H38+H42+H46+H53+H68+H72+H80</f>
        <v>3479.72</v>
      </c>
      <c r="I81" s="233">
        <f>I7+I30+I38+I42+I46+I53+I68+I72+I80</f>
        <v>3480.2200000000003</v>
      </c>
    </row>
    <row r="82" spans="1:9" ht="18.75" x14ac:dyDescent="0.3">
      <c r="A82" s="287"/>
      <c r="B82" s="250"/>
      <c r="C82" s="251"/>
      <c r="D82" s="251"/>
      <c r="E82" s="251"/>
      <c r="F82" s="251"/>
      <c r="G82" s="296"/>
      <c r="H82" s="297"/>
      <c r="I82" s="297"/>
    </row>
    <row r="83" spans="1:9" x14ac:dyDescent="0.2">
      <c r="G83" s="143"/>
    </row>
    <row r="84" spans="1:9" x14ac:dyDescent="0.2">
      <c r="G84" s="143"/>
    </row>
    <row r="85" spans="1:9" x14ac:dyDescent="0.2">
      <c r="G85" s="143"/>
    </row>
    <row r="86" spans="1:9" x14ac:dyDescent="0.2">
      <c r="G86" s="143"/>
    </row>
    <row r="87" spans="1:9" x14ac:dyDescent="0.2">
      <c r="G87" s="143"/>
    </row>
    <row r="88" spans="1:9" x14ac:dyDescent="0.2">
      <c r="G88" s="143"/>
    </row>
    <row r="89" spans="1:9" x14ac:dyDescent="0.2">
      <c r="G89" s="143"/>
    </row>
    <row r="90" spans="1:9" x14ac:dyDescent="0.2">
      <c r="G90" s="143"/>
    </row>
    <row r="91" spans="1:9" x14ac:dyDescent="0.2">
      <c r="G91" s="143"/>
    </row>
    <row r="92" spans="1:9" x14ac:dyDescent="0.2">
      <c r="G92" s="143"/>
    </row>
    <row r="93" spans="1:9" x14ac:dyDescent="0.2">
      <c r="G93" s="143"/>
    </row>
    <row r="94" spans="1:9" x14ac:dyDescent="0.2">
      <c r="G94" s="143"/>
    </row>
    <row r="95" spans="1:9" x14ac:dyDescent="0.2">
      <c r="G95" s="143"/>
    </row>
    <row r="96" spans="1:9" x14ac:dyDescent="0.2">
      <c r="G96" s="143"/>
    </row>
    <row r="97" spans="7:7" x14ac:dyDescent="0.2">
      <c r="G97" s="143"/>
    </row>
    <row r="98" spans="7:7" x14ac:dyDescent="0.2">
      <c r="G98" s="143"/>
    </row>
    <row r="99" spans="7:7" x14ac:dyDescent="0.2">
      <c r="G99" s="143"/>
    </row>
    <row r="100" spans="7:7" x14ac:dyDescent="0.2">
      <c r="G100" s="143"/>
    </row>
    <row r="101" spans="7:7" x14ac:dyDescent="0.2">
      <c r="G101" s="143"/>
    </row>
    <row r="102" spans="7:7" x14ac:dyDescent="0.2">
      <c r="G102" s="143"/>
    </row>
    <row r="103" spans="7:7" x14ac:dyDescent="0.2">
      <c r="G103" s="143"/>
    </row>
    <row r="104" spans="7:7" x14ac:dyDescent="0.2">
      <c r="G104" s="143"/>
    </row>
    <row r="105" spans="7:7" x14ac:dyDescent="0.2">
      <c r="G105" s="143"/>
    </row>
    <row r="106" spans="7:7" x14ac:dyDescent="0.2">
      <c r="G106" s="143"/>
    </row>
    <row r="107" spans="7:7" x14ac:dyDescent="0.2">
      <c r="G107" s="143"/>
    </row>
    <row r="108" spans="7:7" x14ac:dyDescent="0.2">
      <c r="G108" s="143"/>
    </row>
    <row r="109" spans="7:7" x14ac:dyDescent="0.2">
      <c r="G109" s="143"/>
    </row>
    <row r="110" spans="7:7" x14ac:dyDescent="0.2">
      <c r="G110" s="143"/>
    </row>
    <row r="111" spans="7:7" x14ac:dyDescent="0.2">
      <c r="G111" s="143"/>
    </row>
    <row r="112" spans="7:7" x14ac:dyDescent="0.2">
      <c r="G112" s="143"/>
    </row>
    <row r="113" spans="7:7" x14ac:dyDescent="0.2">
      <c r="G113" s="143"/>
    </row>
    <row r="114" spans="7:7" x14ac:dyDescent="0.2">
      <c r="G114" s="143"/>
    </row>
    <row r="115" spans="7:7" x14ac:dyDescent="0.2">
      <c r="G115" s="143"/>
    </row>
    <row r="116" spans="7:7" x14ac:dyDescent="0.2">
      <c r="G116" s="143"/>
    </row>
    <row r="117" spans="7:7" x14ac:dyDescent="0.2">
      <c r="G117" s="143"/>
    </row>
    <row r="118" spans="7:7" x14ac:dyDescent="0.2">
      <c r="G118" s="143"/>
    </row>
    <row r="119" spans="7:7" x14ac:dyDescent="0.2">
      <c r="G119" s="143"/>
    </row>
    <row r="120" spans="7:7" x14ac:dyDescent="0.2">
      <c r="G120" s="143"/>
    </row>
    <row r="121" spans="7:7" x14ac:dyDescent="0.2">
      <c r="G121" s="143"/>
    </row>
    <row r="122" spans="7:7" x14ac:dyDescent="0.2">
      <c r="G122" s="143"/>
    </row>
    <row r="123" spans="7:7" x14ac:dyDescent="0.2">
      <c r="G123" s="143"/>
    </row>
    <row r="124" spans="7:7" x14ac:dyDescent="0.2">
      <c r="G124" s="143"/>
    </row>
    <row r="125" spans="7:7" x14ac:dyDescent="0.2">
      <c r="G125" s="143"/>
    </row>
    <row r="126" spans="7:7" x14ac:dyDescent="0.2">
      <c r="G126" s="143"/>
    </row>
    <row r="127" spans="7:7" x14ac:dyDescent="0.2">
      <c r="G127" s="143"/>
    </row>
    <row r="128" spans="7:7" x14ac:dyDescent="0.2">
      <c r="G128" s="143"/>
    </row>
    <row r="129" spans="7:7" x14ac:dyDescent="0.2">
      <c r="G129" s="143"/>
    </row>
    <row r="130" spans="7:7" x14ac:dyDescent="0.2">
      <c r="G130" s="143"/>
    </row>
    <row r="131" spans="7:7" x14ac:dyDescent="0.2">
      <c r="G131" s="143"/>
    </row>
    <row r="132" spans="7:7" x14ac:dyDescent="0.2">
      <c r="G132" s="143"/>
    </row>
    <row r="133" spans="7:7" x14ac:dyDescent="0.2">
      <c r="G133" s="143"/>
    </row>
    <row r="134" spans="7:7" x14ac:dyDescent="0.2">
      <c r="G134" s="143"/>
    </row>
    <row r="135" spans="7:7" x14ac:dyDescent="0.2">
      <c r="G135" s="143"/>
    </row>
    <row r="136" spans="7:7" x14ac:dyDescent="0.2">
      <c r="G136" s="143"/>
    </row>
    <row r="137" spans="7:7" x14ac:dyDescent="0.2">
      <c r="G137" s="143"/>
    </row>
    <row r="138" spans="7:7" x14ac:dyDescent="0.2">
      <c r="G138" s="143"/>
    </row>
    <row r="139" spans="7:7" x14ac:dyDescent="0.2">
      <c r="G139" s="143"/>
    </row>
    <row r="140" spans="7:7" x14ac:dyDescent="0.2">
      <c r="G140" s="143"/>
    </row>
    <row r="141" spans="7:7" x14ac:dyDescent="0.2">
      <c r="G141" s="143"/>
    </row>
    <row r="142" spans="7:7" x14ac:dyDescent="0.2">
      <c r="G142" s="143"/>
    </row>
  </sheetData>
  <mergeCells count="4">
    <mergeCell ref="B81:F81"/>
    <mergeCell ref="G1:I1"/>
    <mergeCell ref="A3:I3"/>
    <mergeCell ref="F4:I4"/>
  </mergeCells>
  <phoneticPr fontId="3" type="noConversion"/>
  <pageMargins left="0.35433070866141736" right="0.19685039370078741" top="0.59055118110236227" bottom="0.27559055118110237" header="0.31496062992125984" footer="0.31496062992125984"/>
  <pageSetup paperSize="9" scale="5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topLeftCell="A10" workbookViewId="0">
      <selection activeCell="E15" sqref="E15"/>
    </sheetView>
  </sheetViews>
  <sheetFormatPr defaultRowHeight="12.75" x14ac:dyDescent="0.2"/>
  <cols>
    <col min="1" max="1" width="9" customWidth="1"/>
    <col min="2" max="2" width="47.5703125" customWidth="1"/>
    <col min="3" max="3" width="25.7109375" customWidth="1"/>
  </cols>
  <sheetData>
    <row r="2" spans="1:3" x14ac:dyDescent="0.2">
      <c r="A2" s="270"/>
      <c r="B2" s="270"/>
      <c r="C2" s="270"/>
    </row>
    <row r="3" spans="1:3" ht="18.75" x14ac:dyDescent="0.3">
      <c r="A3" s="60"/>
      <c r="B3" s="60"/>
      <c r="C3" s="271" t="s">
        <v>466</v>
      </c>
    </row>
    <row r="4" spans="1:3" ht="18.75" x14ac:dyDescent="0.3">
      <c r="A4" s="60"/>
      <c r="B4" s="60"/>
      <c r="C4" s="271" t="s">
        <v>467</v>
      </c>
    </row>
    <row r="5" spans="1:3" ht="18.75" x14ac:dyDescent="0.3">
      <c r="A5" s="60"/>
      <c r="B5" s="60"/>
      <c r="C5" s="271" t="s">
        <v>468</v>
      </c>
    </row>
    <row r="6" spans="1:3" ht="18.75" x14ac:dyDescent="0.3">
      <c r="A6" s="60"/>
      <c r="B6" s="60"/>
      <c r="C6" s="271" t="s">
        <v>469</v>
      </c>
    </row>
    <row r="7" spans="1:3" ht="18.75" x14ac:dyDescent="0.3">
      <c r="A7" s="60"/>
      <c r="B7" s="60"/>
      <c r="C7" s="271" t="s">
        <v>544</v>
      </c>
    </row>
    <row r="8" spans="1:3" ht="18.75" x14ac:dyDescent="0.3">
      <c r="A8" s="60"/>
      <c r="B8" s="60"/>
      <c r="C8" s="271" t="s">
        <v>545</v>
      </c>
    </row>
    <row r="9" spans="1:3" ht="18.75" x14ac:dyDescent="0.3">
      <c r="A9" s="60"/>
      <c r="B9" s="60"/>
      <c r="C9" s="95"/>
    </row>
    <row r="10" spans="1:3" ht="18.75" x14ac:dyDescent="0.3">
      <c r="A10" s="60"/>
      <c r="B10" s="271"/>
      <c r="C10" s="60"/>
    </row>
    <row r="11" spans="1:3" ht="18.75" x14ac:dyDescent="0.3">
      <c r="A11" s="60"/>
      <c r="B11" s="95" t="s">
        <v>470</v>
      </c>
      <c r="C11" s="60"/>
    </row>
    <row r="12" spans="1:3" ht="18.75" x14ac:dyDescent="0.3">
      <c r="A12" s="60"/>
      <c r="B12" s="272" t="s">
        <v>546</v>
      </c>
      <c r="C12" s="60"/>
    </row>
    <row r="13" spans="1:3" ht="18.75" thickBot="1" x14ac:dyDescent="0.3">
      <c r="A13" s="60"/>
      <c r="B13" s="60"/>
      <c r="C13" s="60" t="s">
        <v>248</v>
      </c>
    </row>
    <row r="14" spans="1:3" ht="19.5" thickBot="1" x14ac:dyDescent="0.25">
      <c r="A14" s="273" t="s">
        <v>471</v>
      </c>
      <c r="B14" s="274" t="s">
        <v>472</v>
      </c>
      <c r="C14" s="274" t="s">
        <v>275</v>
      </c>
    </row>
    <row r="15" spans="1:3" ht="91.5" customHeight="1" thickBot="1" x14ac:dyDescent="0.25">
      <c r="A15" s="273"/>
      <c r="B15" s="275" t="s">
        <v>473</v>
      </c>
      <c r="C15" s="302">
        <v>2404.16</v>
      </c>
    </row>
    <row r="16" spans="1:3" ht="27" customHeight="1" thickBot="1" x14ac:dyDescent="0.3">
      <c r="A16" s="276">
        <v>99</v>
      </c>
      <c r="B16" s="277" t="s">
        <v>474</v>
      </c>
      <c r="C16" s="302">
        <v>1897.05</v>
      </c>
    </row>
    <row r="17" spans="1:3" ht="57" customHeight="1" thickBot="1" x14ac:dyDescent="0.3">
      <c r="A17" s="276"/>
      <c r="B17" s="278" t="s">
        <v>475</v>
      </c>
      <c r="C17" s="279">
        <f>C15+C16</f>
        <v>4301.21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opLeftCell="A16" workbookViewId="0">
      <selection activeCell="F22" sqref="F22"/>
    </sheetView>
  </sheetViews>
  <sheetFormatPr defaultRowHeight="12.75" x14ac:dyDescent="0.2"/>
  <cols>
    <col min="1" max="1" width="9.28515625" customWidth="1"/>
    <col min="2" max="2" width="39.42578125" customWidth="1"/>
    <col min="3" max="3" width="18" customWidth="1"/>
    <col min="4" max="4" width="19" customWidth="1"/>
  </cols>
  <sheetData>
    <row r="2" spans="1:4" ht="18" x14ac:dyDescent="0.25">
      <c r="A2" s="60"/>
      <c r="B2" s="60"/>
      <c r="C2" s="60"/>
      <c r="D2" s="60"/>
    </row>
    <row r="3" spans="1:4" ht="18.75" x14ac:dyDescent="0.3">
      <c r="A3" s="60"/>
      <c r="B3" s="60"/>
      <c r="C3" s="60"/>
      <c r="D3" s="271" t="s">
        <v>476</v>
      </c>
    </row>
    <row r="4" spans="1:4" ht="18.75" x14ac:dyDescent="0.3">
      <c r="A4" s="60"/>
      <c r="B4" s="60"/>
      <c r="C4" s="60"/>
      <c r="D4" s="271" t="s">
        <v>467</v>
      </c>
    </row>
    <row r="5" spans="1:4" ht="18.75" x14ac:dyDescent="0.3">
      <c r="A5" s="60"/>
      <c r="B5" s="60"/>
      <c r="C5" s="60"/>
      <c r="D5" s="271" t="s">
        <v>468</v>
      </c>
    </row>
    <row r="6" spans="1:4" ht="18.75" x14ac:dyDescent="0.3">
      <c r="A6" s="60"/>
      <c r="B6" s="60"/>
      <c r="C6" s="60"/>
      <c r="D6" s="271" t="s">
        <v>469</v>
      </c>
    </row>
    <row r="7" spans="1:4" ht="18.75" x14ac:dyDescent="0.3">
      <c r="A7" s="60"/>
      <c r="B7" s="60"/>
      <c r="C7" s="60"/>
      <c r="D7" s="271" t="s">
        <v>544</v>
      </c>
    </row>
    <row r="8" spans="1:4" ht="18.75" x14ac:dyDescent="0.3">
      <c r="A8" s="60"/>
      <c r="B8" s="60"/>
      <c r="C8" s="60"/>
      <c r="D8" s="271" t="s">
        <v>550</v>
      </c>
    </row>
    <row r="9" spans="1:4" ht="18.75" x14ac:dyDescent="0.3">
      <c r="A9" s="60"/>
      <c r="B9" s="60"/>
      <c r="C9" s="60"/>
      <c r="D9" s="95"/>
    </row>
    <row r="10" spans="1:4" ht="18" x14ac:dyDescent="0.25">
      <c r="A10" s="60"/>
      <c r="B10" s="60"/>
      <c r="C10" s="60"/>
      <c r="D10" s="60"/>
    </row>
    <row r="11" spans="1:4" ht="18.75" x14ac:dyDescent="0.3">
      <c r="A11" s="97" t="s">
        <v>470</v>
      </c>
      <c r="B11" s="60"/>
      <c r="C11" s="60"/>
      <c r="D11" s="60"/>
    </row>
    <row r="12" spans="1:4" ht="18.75" x14ac:dyDescent="0.3">
      <c r="A12" s="60"/>
      <c r="B12" s="97" t="s">
        <v>559</v>
      </c>
      <c r="C12" s="60"/>
      <c r="D12" s="280"/>
    </row>
    <row r="13" spans="1:4" ht="18.75" x14ac:dyDescent="0.3">
      <c r="A13" s="60"/>
      <c r="B13" s="60"/>
      <c r="C13" s="60"/>
      <c r="D13" s="280"/>
    </row>
    <row r="14" spans="1:4" ht="18.75" x14ac:dyDescent="0.3">
      <c r="A14" s="280"/>
      <c r="B14" s="60"/>
      <c r="C14" s="60"/>
      <c r="D14" s="60"/>
    </row>
    <row r="15" spans="1:4" ht="19.5" thickBot="1" x14ac:dyDescent="0.35">
      <c r="A15" s="271"/>
      <c r="B15" s="60"/>
      <c r="C15" s="60"/>
      <c r="D15" s="60"/>
    </row>
    <row r="16" spans="1:4" ht="38.25" thickBot="1" x14ac:dyDescent="0.25">
      <c r="A16" s="281" t="s">
        <v>471</v>
      </c>
      <c r="B16" s="282" t="s">
        <v>472</v>
      </c>
      <c r="C16" s="282" t="s">
        <v>0</v>
      </c>
      <c r="D16" s="282" t="s">
        <v>534</v>
      </c>
    </row>
    <row r="17" spans="1:4" ht="119.25" customHeight="1" thickBot="1" x14ac:dyDescent="0.25">
      <c r="A17" s="273"/>
      <c r="B17" s="275" t="s">
        <v>473</v>
      </c>
      <c r="C17" s="274">
        <v>1893.41</v>
      </c>
      <c r="D17" s="274">
        <v>1879.56</v>
      </c>
    </row>
    <row r="18" spans="1:4" ht="19.5" thickBot="1" x14ac:dyDescent="0.25">
      <c r="A18" s="283">
        <v>99</v>
      </c>
      <c r="B18" s="284" t="s">
        <v>474</v>
      </c>
      <c r="C18" s="285">
        <v>1502.4</v>
      </c>
      <c r="D18" s="285">
        <v>1432.78</v>
      </c>
    </row>
    <row r="19" spans="1:4" x14ac:dyDescent="0.2">
      <c r="A19" s="371"/>
      <c r="B19" s="373" t="s">
        <v>475</v>
      </c>
      <c r="C19" s="375">
        <f>C17+C18</f>
        <v>3395.8100000000004</v>
      </c>
      <c r="D19" s="375">
        <f>D17+D18</f>
        <v>3312.34</v>
      </c>
    </row>
    <row r="20" spans="1:4" ht="13.5" thickBot="1" x14ac:dyDescent="0.25">
      <c r="A20" s="372"/>
      <c r="B20" s="374"/>
      <c r="C20" s="376"/>
      <c r="D20" s="376"/>
    </row>
  </sheetData>
  <mergeCells count="4">
    <mergeCell ref="A19:A20"/>
    <mergeCell ref="B19:B20"/>
    <mergeCell ref="C19:C20"/>
    <mergeCell ref="D19:D20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view="pageBreakPreview" topLeftCell="A79" zoomScale="60" workbookViewId="0">
      <selection activeCell="H36" sqref="H36"/>
    </sheetView>
  </sheetViews>
  <sheetFormatPr defaultRowHeight="12.75" x14ac:dyDescent="0.2"/>
  <cols>
    <col min="1" max="1" width="166.7109375" style="42" customWidth="1"/>
    <col min="2" max="2" width="14.28515625" style="43" customWidth="1"/>
    <col min="3" max="3" width="12.28515625" style="43" customWidth="1"/>
    <col min="4" max="4" width="13.42578125" style="43" customWidth="1"/>
    <col min="5" max="5" width="24.42578125" style="43" customWidth="1"/>
    <col min="6" max="6" width="10.42578125" style="43" customWidth="1"/>
    <col min="7" max="7" width="20.140625" style="43" hidden="1" customWidth="1"/>
    <col min="8" max="8" width="33.140625" style="143" customWidth="1"/>
    <col min="9" max="16384" width="9.140625" style="44"/>
  </cols>
  <sheetData>
    <row r="1" spans="1:8" ht="152.25" customHeight="1" x14ac:dyDescent="0.3">
      <c r="A1" s="190"/>
      <c r="B1" s="191"/>
      <c r="C1" s="191"/>
      <c r="D1" s="191"/>
      <c r="E1" s="191"/>
      <c r="F1" s="377" t="s">
        <v>551</v>
      </c>
      <c r="G1" s="377"/>
      <c r="H1" s="377"/>
    </row>
    <row r="2" spans="1:8" ht="21.75" customHeight="1" x14ac:dyDescent="0.25">
      <c r="A2" s="190"/>
      <c r="B2" s="191"/>
      <c r="C2" s="191"/>
      <c r="D2" s="191"/>
      <c r="E2" s="191"/>
      <c r="F2" s="62"/>
      <c r="G2" s="62"/>
      <c r="H2" s="219"/>
    </row>
    <row r="3" spans="1:8" s="33" customFormat="1" ht="37.5" customHeight="1" x14ac:dyDescent="0.35">
      <c r="A3" s="378" t="s">
        <v>83</v>
      </c>
      <c r="B3" s="379"/>
      <c r="C3" s="379"/>
      <c r="D3" s="379"/>
      <c r="E3" s="379"/>
      <c r="F3" s="379"/>
      <c r="G3" s="379"/>
      <c r="H3" s="379"/>
    </row>
    <row r="4" spans="1:8" s="48" customFormat="1" ht="15.75" x14ac:dyDescent="0.25">
      <c r="A4" s="46"/>
      <c r="B4" s="46"/>
      <c r="C4" s="46"/>
      <c r="D4" s="46"/>
      <c r="E4" s="47"/>
      <c r="F4" s="365" t="s">
        <v>387</v>
      </c>
      <c r="G4" s="365"/>
      <c r="H4" s="365"/>
    </row>
    <row r="5" spans="1:8" s="50" customFormat="1" ht="76.5" customHeight="1" x14ac:dyDescent="0.2">
      <c r="A5" s="169" t="s">
        <v>285</v>
      </c>
      <c r="B5" s="108" t="s">
        <v>398</v>
      </c>
      <c r="C5" s="116" t="s">
        <v>399</v>
      </c>
      <c r="D5" s="116" t="s">
        <v>400</v>
      </c>
      <c r="E5" s="116" t="s">
        <v>401</v>
      </c>
      <c r="F5" s="116" t="s">
        <v>402</v>
      </c>
      <c r="G5" s="108" t="s">
        <v>208</v>
      </c>
      <c r="H5" s="220" t="s">
        <v>403</v>
      </c>
    </row>
    <row r="6" spans="1:8" s="48" customFormat="1" ht="20.25" x14ac:dyDescent="0.2">
      <c r="A6" s="171">
        <v>2</v>
      </c>
      <c r="B6" s="170" t="s">
        <v>287</v>
      </c>
      <c r="C6" s="170" t="s">
        <v>288</v>
      </c>
      <c r="D6" s="170" t="s">
        <v>289</v>
      </c>
      <c r="E6" s="170" t="s">
        <v>290</v>
      </c>
      <c r="F6" s="170" t="s">
        <v>291</v>
      </c>
      <c r="G6" s="171">
        <v>8</v>
      </c>
      <c r="H6" s="221">
        <v>9</v>
      </c>
    </row>
    <row r="7" spans="1:8" s="48" customFormat="1" ht="58.5" customHeight="1" x14ac:dyDescent="0.2">
      <c r="A7" s="192" t="s">
        <v>41</v>
      </c>
      <c r="B7" s="178" t="s">
        <v>43</v>
      </c>
      <c r="C7" s="178"/>
      <c r="D7" s="178"/>
      <c r="E7" s="178"/>
      <c r="F7" s="178"/>
      <c r="G7" s="211">
        <f>G8+G13+G17+G25+G39+G43+G51+G79+G91</f>
        <v>344.34</v>
      </c>
      <c r="H7" s="211">
        <f>H25+H43+H51+H79+H21+H9</f>
        <v>4301.21</v>
      </c>
    </row>
    <row r="8" spans="1:8" s="48" customFormat="1" ht="33" hidden="1" customHeight="1" x14ac:dyDescent="0.2">
      <c r="A8" s="172" t="s">
        <v>276</v>
      </c>
      <c r="B8" s="178" t="s">
        <v>43</v>
      </c>
      <c r="C8" s="315" t="s">
        <v>167</v>
      </c>
      <c r="D8" s="175"/>
      <c r="E8" s="175"/>
      <c r="F8" s="175"/>
      <c r="G8" s="211">
        <f>G9</f>
        <v>0</v>
      </c>
      <c r="H8" s="211">
        <f t="shared" ref="G8:H9" si="0">H9</f>
        <v>6</v>
      </c>
    </row>
    <row r="9" spans="1:8" s="48" customFormat="1" ht="57.75" customHeight="1" x14ac:dyDescent="0.2">
      <c r="A9" s="174" t="s">
        <v>277</v>
      </c>
      <c r="B9" s="178" t="s">
        <v>43</v>
      </c>
      <c r="C9" s="315" t="s">
        <v>167</v>
      </c>
      <c r="D9" s="315" t="s">
        <v>170</v>
      </c>
      <c r="E9" s="315"/>
      <c r="F9" s="315"/>
      <c r="G9" s="211">
        <f t="shared" si="0"/>
        <v>0</v>
      </c>
      <c r="H9" s="211">
        <f t="shared" si="0"/>
        <v>6</v>
      </c>
    </row>
    <row r="10" spans="1:8" s="48" customFormat="1" ht="48.75" customHeight="1" x14ac:dyDescent="0.2">
      <c r="A10" s="174" t="s">
        <v>55</v>
      </c>
      <c r="B10" s="178" t="s">
        <v>43</v>
      </c>
      <c r="C10" s="175" t="s">
        <v>167</v>
      </c>
      <c r="D10" s="175" t="s">
        <v>170</v>
      </c>
      <c r="E10" s="173" t="s">
        <v>412</v>
      </c>
      <c r="F10" s="175"/>
      <c r="G10" s="210">
        <f>G12</f>
        <v>0</v>
      </c>
      <c r="H10" s="210">
        <f>H11</f>
        <v>6</v>
      </c>
    </row>
    <row r="11" spans="1:8" s="48" customFormat="1" ht="52.5" customHeight="1" x14ac:dyDescent="0.2">
      <c r="A11" s="174"/>
      <c r="B11" s="178" t="s">
        <v>43</v>
      </c>
      <c r="C11" s="175" t="s">
        <v>167</v>
      </c>
      <c r="D11" s="175" t="s">
        <v>170</v>
      </c>
      <c r="E11" s="173" t="s">
        <v>411</v>
      </c>
      <c r="F11" s="175" t="s">
        <v>367</v>
      </c>
      <c r="G11" s="210">
        <v>0</v>
      </c>
      <c r="H11" s="210">
        <f>H12</f>
        <v>6</v>
      </c>
    </row>
    <row r="12" spans="1:8" s="48" customFormat="1" ht="30.75" customHeight="1" x14ac:dyDescent="0.35">
      <c r="A12" s="196" t="s">
        <v>570</v>
      </c>
      <c r="B12" s="178" t="s">
        <v>43</v>
      </c>
      <c r="C12" s="175" t="s">
        <v>167</v>
      </c>
      <c r="D12" s="175" t="s">
        <v>170</v>
      </c>
      <c r="E12" s="173" t="s">
        <v>411</v>
      </c>
      <c r="F12" s="175" t="s">
        <v>157</v>
      </c>
      <c r="G12" s="210">
        <v>0</v>
      </c>
      <c r="H12" s="210">
        <v>6</v>
      </c>
    </row>
    <row r="13" spans="1:8" s="48" customFormat="1" ht="27.75" hidden="1" customHeight="1" x14ac:dyDescent="0.2">
      <c r="A13" s="172" t="s">
        <v>169</v>
      </c>
      <c r="B13" s="178" t="s">
        <v>43</v>
      </c>
      <c r="C13" s="315" t="s">
        <v>151</v>
      </c>
      <c r="D13" s="315"/>
      <c r="E13" s="315"/>
      <c r="F13" s="315"/>
      <c r="G13" s="225">
        <f>G16</f>
        <v>0</v>
      </c>
      <c r="H13" s="225">
        <f>H16</f>
        <v>0</v>
      </c>
    </row>
    <row r="14" spans="1:8" s="48" customFormat="1" ht="32.25" hidden="1" customHeight="1" x14ac:dyDescent="0.2">
      <c r="A14" s="174" t="s">
        <v>263</v>
      </c>
      <c r="B14" s="178" t="s">
        <v>43</v>
      </c>
      <c r="C14" s="315" t="s">
        <v>151</v>
      </c>
      <c r="D14" s="315" t="s">
        <v>278</v>
      </c>
      <c r="E14" s="315"/>
      <c r="F14" s="315"/>
      <c r="G14" s="225">
        <f>G15</f>
        <v>0</v>
      </c>
      <c r="H14" s="225">
        <f>H15</f>
        <v>0</v>
      </c>
    </row>
    <row r="15" spans="1:8" s="48" customFormat="1" ht="37.5" hidden="1" customHeight="1" x14ac:dyDescent="0.2">
      <c r="A15" s="174" t="s">
        <v>56</v>
      </c>
      <c r="B15" s="178" t="s">
        <v>43</v>
      </c>
      <c r="C15" s="175" t="s">
        <v>151</v>
      </c>
      <c r="D15" s="175" t="s">
        <v>278</v>
      </c>
      <c r="E15" s="173" t="s">
        <v>410</v>
      </c>
      <c r="F15" s="175"/>
      <c r="G15" s="222">
        <f>G16</f>
        <v>0</v>
      </c>
      <c r="H15" s="222">
        <f>H16</f>
        <v>0</v>
      </c>
    </row>
    <row r="16" spans="1:8" s="48" customFormat="1" ht="28.5" hidden="1" customHeight="1" x14ac:dyDescent="0.35">
      <c r="A16" s="196" t="s">
        <v>156</v>
      </c>
      <c r="B16" s="178" t="s">
        <v>43</v>
      </c>
      <c r="C16" s="208" t="s">
        <v>151</v>
      </c>
      <c r="D16" s="208" t="s">
        <v>278</v>
      </c>
      <c r="E16" s="173" t="s">
        <v>409</v>
      </c>
      <c r="F16" s="175" t="s">
        <v>157</v>
      </c>
      <c r="G16" s="223">
        <v>0</v>
      </c>
      <c r="H16" s="223">
        <v>0</v>
      </c>
    </row>
    <row r="17" spans="1:8" s="48" customFormat="1" ht="48.75" customHeight="1" x14ac:dyDescent="0.3">
      <c r="A17" s="193" t="s">
        <v>171</v>
      </c>
      <c r="B17" s="178" t="s">
        <v>43</v>
      </c>
      <c r="C17" s="178" t="s">
        <v>172</v>
      </c>
      <c r="D17" s="178"/>
      <c r="E17" s="178"/>
      <c r="F17" s="178"/>
      <c r="G17" s="211">
        <f>G18+G21</f>
        <v>-21.9</v>
      </c>
      <c r="H17" s="211">
        <f>H18+H21</f>
        <v>94.2</v>
      </c>
    </row>
    <row r="18" spans="1:8" s="48" customFormat="1" ht="0.75" customHeight="1" x14ac:dyDescent="0.3">
      <c r="A18" s="193" t="s">
        <v>259</v>
      </c>
      <c r="B18" s="178" t="s">
        <v>43</v>
      </c>
      <c r="C18" s="178" t="s">
        <v>172</v>
      </c>
      <c r="D18" s="178" t="s">
        <v>107</v>
      </c>
      <c r="E18" s="178"/>
      <c r="F18" s="178"/>
      <c r="G18" s="211">
        <f>G19</f>
        <v>0</v>
      </c>
      <c r="H18" s="211">
        <f>H19</f>
        <v>0</v>
      </c>
    </row>
    <row r="19" spans="1:8" s="48" customFormat="1" ht="6.75" hidden="1" customHeight="1" x14ac:dyDescent="0.35">
      <c r="A19" s="194" t="s">
        <v>57</v>
      </c>
      <c r="B19" s="178" t="s">
        <v>43</v>
      </c>
      <c r="C19" s="173" t="s">
        <v>172</v>
      </c>
      <c r="D19" s="173" t="s">
        <v>107</v>
      </c>
      <c r="E19" s="173" t="s">
        <v>408</v>
      </c>
      <c r="F19" s="173"/>
      <c r="G19" s="210">
        <f>G20</f>
        <v>0</v>
      </c>
      <c r="H19" s="210">
        <f>H20</f>
        <v>0</v>
      </c>
    </row>
    <row r="20" spans="1:8" s="48" customFormat="1" ht="30.75" hidden="1" customHeight="1" x14ac:dyDescent="0.35">
      <c r="A20" s="196" t="s">
        <v>156</v>
      </c>
      <c r="B20" s="178" t="s">
        <v>43</v>
      </c>
      <c r="C20" s="173" t="s">
        <v>172</v>
      </c>
      <c r="D20" s="173" t="s">
        <v>107</v>
      </c>
      <c r="E20" s="173" t="s">
        <v>407</v>
      </c>
      <c r="F20" s="173" t="s">
        <v>157</v>
      </c>
      <c r="G20" s="210">
        <v>0</v>
      </c>
      <c r="H20" s="210">
        <v>0</v>
      </c>
    </row>
    <row r="21" spans="1:8" s="48" customFormat="1" ht="36" customHeight="1" x14ac:dyDescent="0.3">
      <c r="A21" s="193" t="s">
        <v>258</v>
      </c>
      <c r="B21" s="178" t="s">
        <v>43</v>
      </c>
      <c r="C21" s="178" t="s">
        <v>172</v>
      </c>
      <c r="D21" s="178" t="s">
        <v>167</v>
      </c>
      <c r="E21" s="178"/>
      <c r="F21" s="178"/>
      <c r="G21" s="211">
        <f>G22</f>
        <v>-21.9</v>
      </c>
      <c r="H21" s="211">
        <f>H22</f>
        <v>94.2</v>
      </c>
    </row>
    <row r="22" spans="1:8" s="48" customFormat="1" ht="97.5" customHeight="1" x14ac:dyDescent="0.35">
      <c r="A22" s="194" t="s">
        <v>58</v>
      </c>
      <c r="B22" s="178" t="s">
        <v>43</v>
      </c>
      <c r="C22" s="178" t="s">
        <v>172</v>
      </c>
      <c r="D22" s="178" t="s">
        <v>167</v>
      </c>
      <c r="E22" s="178" t="s">
        <v>134</v>
      </c>
      <c r="F22" s="178"/>
      <c r="G22" s="211">
        <f>G24</f>
        <v>-21.9</v>
      </c>
      <c r="H22" s="211">
        <f>H23</f>
        <v>94.2</v>
      </c>
    </row>
    <row r="23" spans="1:8" s="48" customFormat="1" ht="97.5" customHeight="1" x14ac:dyDescent="0.35">
      <c r="A23" s="194"/>
      <c r="B23" s="178" t="s">
        <v>43</v>
      </c>
      <c r="C23" s="173" t="s">
        <v>172</v>
      </c>
      <c r="D23" s="173" t="s">
        <v>167</v>
      </c>
      <c r="E23" s="173" t="s">
        <v>135</v>
      </c>
      <c r="F23" s="173" t="s">
        <v>367</v>
      </c>
      <c r="G23" s="210">
        <v>-21.9</v>
      </c>
      <c r="H23" s="210">
        <f>H24</f>
        <v>94.2</v>
      </c>
    </row>
    <row r="24" spans="1:8" s="48" customFormat="1" ht="31.5" customHeight="1" x14ac:dyDescent="0.35">
      <c r="A24" s="196" t="s">
        <v>570</v>
      </c>
      <c r="B24" s="178" t="s">
        <v>43</v>
      </c>
      <c r="C24" s="173" t="s">
        <v>172</v>
      </c>
      <c r="D24" s="173" t="s">
        <v>167</v>
      </c>
      <c r="E24" s="173" t="s">
        <v>135</v>
      </c>
      <c r="F24" s="173" t="s">
        <v>157</v>
      </c>
      <c r="G24" s="210">
        <v>-21.9</v>
      </c>
      <c r="H24" s="210">
        <v>94.2</v>
      </c>
    </row>
    <row r="25" spans="1:8" s="48" customFormat="1" ht="30.75" customHeight="1" x14ac:dyDescent="0.3">
      <c r="A25" s="193" t="s">
        <v>404</v>
      </c>
      <c r="B25" s="178" t="s">
        <v>43</v>
      </c>
      <c r="C25" s="178" t="s">
        <v>173</v>
      </c>
      <c r="D25" s="178"/>
      <c r="E25" s="178"/>
      <c r="F25" s="178"/>
      <c r="G25" s="211">
        <f>G26</f>
        <v>99.26</v>
      </c>
      <c r="H25" s="211">
        <f>H26</f>
        <v>913.99</v>
      </c>
    </row>
    <row r="26" spans="1:8" s="48" customFormat="1" ht="30.75" customHeight="1" x14ac:dyDescent="0.3">
      <c r="A26" s="193" t="s">
        <v>250</v>
      </c>
      <c r="B26" s="178" t="s">
        <v>43</v>
      </c>
      <c r="C26" s="178" t="s">
        <v>173</v>
      </c>
      <c r="D26" s="178" t="s">
        <v>108</v>
      </c>
      <c r="E26" s="178"/>
      <c r="F26" s="178"/>
      <c r="G26" s="211">
        <f>G27</f>
        <v>99.26</v>
      </c>
      <c r="H26" s="211">
        <f>H27</f>
        <v>913.99</v>
      </c>
    </row>
    <row r="27" spans="1:8" s="48" customFormat="1" ht="90.75" customHeight="1" x14ac:dyDescent="0.35">
      <c r="A27" s="194" t="s">
        <v>445</v>
      </c>
      <c r="B27" s="178" t="s">
        <v>43</v>
      </c>
      <c r="C27" s="173" t="s">
        <v>173</v>
      </c>
      <c r="D27" s="173" t="s">
        <v>108</v>
      </c>
      <c r="E27" s="173" t="s">
        <v>370</v>
      </c>
      <c r="F27" s="173"/>
      <c r="G27" s="210">
        <f>G28+G34+G37</f>
        <v>99.26</v>
      </c>
      <c r="H27" s="210">
        <f>H28+H34</f>
        <v>913.99</v>
      </c>
    </row>
    <row r="28" spans="1:8" s="48" customFormat="1" ht="24" customHeight="1" x14ac:dyDescent="0.35">
      <c r="A28" s="194" t="s">
        <v>60</v>
      </c>
      <c r="B28" s="178" t="s">
        <v>43</v>
      </c>
      <c r="C28" s="173" t="s">
        <v>173</v>
      </c>
      <c r="D28" s="173" t="s">
        <v>108</v>
      </c>
      <c r="E28" s="173" t="s">
        <v>137</v>
      </c>
      <c r="F28" s="173"/>
      <c r="G28" s="210">
        <f>G30</f>
        <v>33.22</v>
      </c>
      <c r="H28" s="210">
        <f>H30+H31</f>
        <v>112.1</v>
      </c>
    </row>
    <row r="29" spans="1:8" s="48" customFormat="1" ht="24" customHeight="1" x14ac:dyDescent="0.35">
      <c r="A29" s="194"/>
      <c r="B29" s="178" t="s">
        <v>43</v>
      </c>
      <c r="C29" s="173" t="s">
        <v>173</v>
      </c>
      <c r="D29" s="173" t="s">
        <v>108</v>
      </c>
      <c r="E29" s="173" t="s">
        <v>138</v>
      </c>
      <c r="F29" s="173" t="s">
        <v>367</v>
      </c>
      <c r="G29" s="210">
        <v>33.22</v>
      </c>
      <c r="H29" s="210">
        <f>H30</f>
        <v>102.1</v>
      </c>
    </row>
    <row r="30" spans="1:8" s="48" customFormat="1" ht="18.75" customHeight="1" x14ac:dyDescent="0.35">
      <c r="A30" s="194" t="s">
        <v>156</v>
      </c>
      <c r="B30" s="178" t="s">
        <v>43</v>
      </c>
      <c r="C30" s="173" t="s">
        <v>173</v>
      </c>
      <c r="D30" s="173" t="s">
        <v>108</v>
      </c>
      <c r="E30" s="173" t="s">
        <v>138</v>
      </c>
      <c r="F30" s="173" t="s">
        <v>157</v>
      </c>
      <c r="G30" s="210">
        <v>33.22</v>
      </c>
      <c r="H30" s="210">
        <v>102.1</v>
      </c>
    </row>
    <row r="31" spans="1:8" s="48" customFormat="1" ht="54.75" customHeight="1" x14ac:dyDescent="0.35">
      <c r="A31" s="194"/>
      <c r="B31" s="178" t="s">
        <v>43</v>
      </c>
      <c r="C31" s="173" t="s">
        <v>173</v>
      </c>
      <c r="D31" s="173" t="s">
        <v>108</v>
      </c>
      <c r="E31" s="173" t="s">
        <v>138</v>
      </c>
      <c r="F31" s="173" t="s">
        <v>573</v>
      </c>
      <c r="G31" s="210"/>
      <c r="H31" s="210">
        <f>H32+H33</f>
        <v>10</v>
      </c>
    </row>
    <row r="32" spans="1:8" s="48" customFormat="1" ht="51" customHeight="1" x14ac:dyDescent="0.35">
      <c r="A32" s="196" t="s">
        <v>158</v>
      </c>
      <c r="B32" s="178" t="s">
        <v>43</v>
      </c>
      <c r="C32" s="173" t="s">
        <v>173</v>
      </c>
      <c r="D32" s="173" t="s">
        <v>108</v>
      </c>
      <c r="E32" s="173" t="s">
        <v>138</v>
      </c>
      <c r="F32" s="173" t="s">
        <v>159</v>
      </c>
      <c r="G32" s="210"/>
      <c r="H32" s="210">
        <v>6</v>
      </c>
    </row>
    <row r="33" spans="1:8" s="48" customFormat="1" ht="42.75" customHeight="1" x14ac:dyDescent="0.35">
      <c r="A33" s="196" t="s">
        <v>506</v>
      </c>
      <c r="B33" s="178" t="s">
        <v>43</v>
      </c>
      <c r="C33" s="173" t="s">
        <v>173</v>
      </c>
      <c r="D33" s="173" t="s">
        <v>108</v>
      </c>
      <c r="E33" s="173" t="s">
        <v>138</v>
      </c>
      <c r="F33" s="173" t="s">
        <v>507</v>
      </c>
      <c r="G33" s="210">
        <v>0</v>
      </c>
      <c r="H33" s="210">
        <v>4</v>
      </c>
    </row>
    <row r="34" spans="1:8" s="48" customFormat="1" ht="102.75" customHeight="1" x14ac:dyDescent="0.35">
      <c r="A34" s="202" t="s">
        <v>85</v>
      </c>
      <c r="B34" s="178" t="s">
        <v>43</v>
      </c>
      <c r="C34" s="175" t="s">
        <v>173</v>
      </c>
      <c r="D34" s="175" t="s">
        <v>108</v>
      </c>
      <c r="E34" s="173" t="s">
        <v>446</v>
      </c>
      <c r="F34" s="175"/>
      <c r="G34" s="222">
        <v>66.040000000000006</v>
      </c>
      <c r="H34" s="222">
        <f>H35</f>
        <v>801.89</v>
      </c>
    </row>
    <row r="35" spans="1:8" s="48" customFormat="1" ht="37.5" customHeight="1" x14ac:dyDescent="0.35">
      <c r="A35" s="202"/>
      <c r="B35" s="178" t="s">
        <v>43</v>
      </c>
      <c r="C35" s="175" t="s">
        <v>173</v>
      </c>
      <c r="D35" s="175" t="s">
        <v>108</v>
      </c>
      <c r="E35" s="173" t="s">
        <v>446</v>
      </c>
      <c r="F35" s="175" t="s">
        <v>371</v>
      </c>
      <c r="G35" s="222">
        <v>0</v>
      </c>
      <c r="H35" s="222">
        <f>H36</f>
        <v>801.89</v>
      </c>
    </row>
    <row r="36" spans="1:8" s="48" customFormat="1" ht="33" customHeight="1" x14ac:dyDescent="0.2">
      <c r="A36" s="174" t="s">
        <v>390</v>
      </c>
      <c r="B36" s="178" t="s">
        <v>43</v>
      </c>
      <c r="C36" s="175" t="s">
        <v>173</v>
      </c>
      <c r="D36" s="175" t="s">
        <v>108</v>
      </c>
      <c r="E36" s="173" t="s">
        <v>446</v>
      </c>
      <c r="F36" s="175" t="s">
        <v>577</v>
      </c>
      <c r="G36" s="222">
        <v>0</v>
      </c>
      <c r="H36" s="222">
        <v>801.89</v>
      </c>
    </row>
    <row r="37" spans="1:8" s="48" customFormat="1" ht="38.25" hidden="1" customHeight="1" x14ac:dyDescent="0.2">
      <c r="A37" s="174" t="s">
        <v>140</v>
      </c>
      <c r="B37" s="178" t="s">
        <v>43</v>
      </c>
      <c r="C37" s="173" t="s">
        <v>173</v>
      </c>
      <c r="D37" s="173" t="s">
        <v>108</v>
      </c>
      <c r="E37" s="173" t="s">
        <v>142</v>
      </c>
      <c r="F37" s="173"/>
      <c r="G37" s="210">
        <v>0</v>
      </c>
      <c r="H37" s="210">
        <f>H38</f>
        <v>0</v>
      </c>
    </row>
    <row r="38" spans="1:8" s="48" customFormat="1" ht="21.75" hidden="1" customHeight="1" x14ac:dyDescent="0.35">
      <c r="A38" s="194" t="s">
        <v>156</v>
      </c>
      <c r="B38" s="178" t="s">
        <v>43</v>
      </c>
      <c r="C38" s="173" t="s">
        <v>173</v>
      </c>
      <c r="D38" s="173" t="s">
        <v>108</v>
      </c>
      <c r="E38" s="173" t="s">
        <v>142</v>
      </c>
      <c r="F38" s="173" t="s">
        <v>157</v>
      </c>
      <c r="G38" s="210">
        <v>0</v>
      </c>
      <c r="H38" s="210">
        <v>0</v>
      </c>
    </row>
    <row r="39" spans="1:8" s="48" customFormat="1" ht="1.5" hidden="1" customHeight="1" x14ac:dyDescent="0.3">
      <c r="A39" s="193" t="s">
        <v>5</v>
      </c>
      <c r="B39" s="177" t="s">
        <v>43</v>
      </c>
      <c r="C39" s="178" t="s">
        <v>10</v>
      </c>
      <c r="D39" s="178"/>
      <c r="E39" s="178"/>
      <c r="F39" s="178"/>
      <c r="G39" s="211">
        <f t="shared" ref="G39:H41" si="1">G40</f>
        <v>6</v>
      </c>
      <c r="H39" s="211">
        <f t="shared" si="1"/>
        <v>0</v>
      </c>
    </row>
    <row r="40" spans="1:8" s="48" customFormat="1" ht="21.75" hidden="1" customHeight="1" x14ac:dyDescent="0.2">
      <c r="A40" s="313" t="s">
        <v>8</v>
      </c>
      <c r="B40" s="177" t="s">
        <v>43</v>
      </c>
      <c r="C40" s="178" t="s">
        <v>10</v>
      </c>
      <c r="D40" s="178" t="s">
        <v>108</v>
      </c>
      <c r="E40" s="178"/>
      <c r="F40" s="178"/>
      <c r="G40" s="211">
        <f t="shared" si="1"/>
        <v>6</v>
      </c>
      <c r="H40" s="211">
        <f t="shared" si="1"/>
        <v>0</v>
      </c>
    </row>
    <row r="41" spans="1:8" s="48" customFormat="1" ht="21.75" hidden="1" customHeight="1" x14ac:dyDescent="0.2">
      <c r="A41" s="313" t="s">
        <v>46</v>
      </c>
      <c r="B41" s="177" t="s">
        <v>43</v>
      </c>
      <c r="C41" s="173" t="s">
        <v>10</v>
      </c>
      <c r="D41" s="173" t="s">
        <v>108</v>
      </c>
      <c r="E41" s="173" t="s">
        <v>136</v>
      </c>
      <c r="F41" s="173"/>
      <c r="G41" s="210">
        <f t="shared" si="1"/>
        <v>6</v>
      </c>
      <c r="H41" s="210">
        <f t="shared" si="1"/>
        <v>0</v>
      </c>
    </row>
    <row r="42" spans="1:8" s="48" customFormat="1" ht="24.75" hidden="1" customHeight="1" x14ac:dyDescent="0.2">
      <c r="A42" s="313" t="s">
        <v>9</v>
      </c>
      <c r="B42" s="177" t="s">
        <v>43</v>
      </c>
      <c r="C42" s="173" t="s">
        <v>10</v>
      </c>
      <c r="D42" s="173" t="s">
        <v>108</v>
      </c>
      <c r="E42" s="173" t="s">
        <v>7</v>
      </c>
      <c r="F42" s="173" t="s">
        <v>11</v>
      </c>
      <c r="G42" s="210">
        <v>6</v>
      </c>
      <c r="H42" s="210">
        <v>0</v>
      </c>
    </row>
    <row r="43" spans="1:8" s="48" customFormat="1" ht="29.25" customHeight="1" x14ac:dyDescent="0.3">
      <c r="A43" s="193" t="s">
        <v>124</v>
      </c>
      <c r="B43" s="178" t="s">
        <v>43</v>
      </c>
      <c r="C43" s="178" t="s">
        <v>162</v>
      </c>
      <c r="D43" s="178"/>
      <c r="E43" s="178"/>
      <c r="F43" s="178"/>
      <c r="G43" s="211">
        <f>G44</f>
        <v>76.260000000000005</v>
      </c>
      <c r="H43" s="211">
        <f>H44</f>
        <v>1389.97</v>
      </c>
    </row>
    <row r="44" spans="1:8" s="48" customFormat="1" ht="31.5" customHeight="1" x14ac:dyDescent="0.2">
      <c r="A44" s="311" t="s">
        <v>356</v>
      </c>
      <c r="B44" s="178" t="s">
        <v>43</v>
      </c>
      <c r="C44" s="178" t="s">
        <v>162</v>
      </c>
      <c r="D44" s="178" t="s">
        <v>172</v>
      </c>
      <c r="E44" s="178"/>
      <c r="F44" s="178"/>
      <c r="G44" s="211">
        <f>G45</f>
        <v>76.260000000000005</v>
      </c>
      <c r="H44" s="211">
        <f>H45</f>
        <v>1389.97</v>
      </c>
    </row>
    <row r="45" spans="1:8" s="48" customFormat="1" ht="69.75" customHeight="1" x14ac:dyDescent="0.35">
      <c r="A45" s="194" t="s">
        <v>86</v>
      </c>
      <c r="B45" s="178" t="s">
        <v>43</v>
      </c>
      <c r="C45" s="173" t="s">
        <v>162</v>
      </c>
      <c r="D45" s="173" t="s">
        <v>172</v>
      </c>
      <c r="E45" s="173" t="s">
        <v>143</v>
      </c>
      <c r="F45" s="173"/>
      <c r="G45" s="210">
        <f>G46+G50</f>
        <v>76.260000000000005</v>
      </c>
      <c r="H45" s="210">
        <f>H46+H49</f>
        <v>1389.97</v>
      </c>
    </row>
    <row r="46" spans="1:8" s="48" customFormat="1" ht="26.25" customHeight="1" x14ac:dyDescent="0.35">
      <c r="A46" s="203" t="s">
        <v>368</v>
      </c>
      <c r="B46" s="178" t="s">
        <v>43</v>
      </c>
      <c r="C46" s="175" t="s">
        <v>162</v>
      </c>
      <c r="D46" s="175" t="s">
        <v>172</v>
      </c>
      <c r="E46" s="173" t="s">
        <v>144</v>
      </c>
      <c r="F46" s="175" t="s">
        <v>441</v>
      </c>
      <c r="G46" s="222">
        <f>G48+G47</f>
        <v>72.31</v>
      </c>
      <c r="H46" s="222">
        <f>H48+H47</f>
        <v>1369.97</v>
      </c>
    </row>
    <row r="47" spans="1:8" s="48" customFormat="1" ht="27" customHeight="1" x14ac:dyDescent="0.35">
      <c r="A47" s="196" t="s">
        <v>131</v>
      </c>
      <c r="B47" s="178" t="s">
        <v>43</v>
      </c>
      <c r="C47" s="175" t="s">
        <v>162</v>
      </c>
      <c r="D47" s="175" t="s">
        <v>172</v>
      </c>
      <c r="E47" s="173" t="s">
        <v>146</v>
      </c>
      <c r="F47" s="175" t="s">
        <v>150</v>
      </c>
      <c r="G47" s="222">
        <v>55.54</v>
      </c>
      <c r="H47" s="222">
        <v>1052.21</v>
      </c>
    </row>
    <row r="48" spans="1:8" s="48" customFormat="1" ht="63" customHeight="1" x14ac:dyDescent="0.2">
      <c r="A48" s="204" t="s">
        <v>132</v>
      </c>
      <c r="B48" s="178" t="s">
        <v>43</v>
      </c>
      <c r="C48" s="173" t="s">
        <v>162</v>
      </c>
      <c r="D48" s="173" t="s">
        <v>172</v>
      </c>
      <c r="E48" s="173" t="s">
        <v>146</v>
      </c>
      <c r="F48" s="173" t="s">
        <v>133</v>
      </c>
      <c r="G48" s="210">
        <v>16.77</v>
      </c>
      <c r="H48" s="210">
        <v>317.76</v>
      </c>
    </row>
    <row r="49" spans="1:8" s="48" customFormat="1" ht="63" customHeight="1" x14ac:dyDescent="0.2">
      <c r="A49" s="204"/>
      <c r="B49" s="178" t="s">
        <v>43</v>
      </c>
      <c r="C49" s="173" t="s">
        <v>162</v>
      </c>
      <c r="D49" s="173" t="s">
        <v>172</v>
      </c>
      <c r="E49" s="173" t="s">
        <v>145</v>
      </c>
      <c r="F49" s="173" t="s">
        <v>367</v>
      </c>
      <c r="G49" s="210">
        <v>3.95</v>
      </c>
      <c r="H49" s="210">
        <f>H50</f>
        <v>20</v>
      </c>
    </row>
    <row r="50" spans="1:8" s="48" customFormat="1" ht="46.5" customHeight="1" x14ac:dyDescent="0.2">
      <c r="A50" s="205" t="s">
        <v>570</v>
      </c>
      <c r="B50" s="178" t="s">
        <v>43</v>
      </c>
      <c r="C50" s="173" t="s">
        <v>162</v>
      </c>
      <c r="D50" s="173" t="s">
        <v>172</v>
      </c>
      <c r="E50" s="173" t="s">
        <v>145</v>
      </c>
      <c r="F50" s="173" t="s">
        <v>157</v>
      </c>
      <c r="G50" s="210">
        <v>3.95</v>
      </c>
      <c r="H50" s="210">
        <v>20</v>
      </c>
    </row>
    <row r="51" spans="1:8" s="48" customFormat="1" ht="35.25" customHeight="1" x14ac:dyDescent="0.2">
      <c r="A51" s="192" t="s">
        <v>111</v>
      </c>
      <c r="B51" s="178" t="s">
        <v>43</v>
      </c>
      <c r="C51" s="178" t="s">
        <v>108</v>
      </c>
      <c r="D51" s="178"/>
      <c r="E51" s="178"/>
      <c r="F51" s="178"/>
      <c r="G51" s="211">
        <f>G52+G58+G76+G71</f>
        <v>240.56</v>
      </c>
      <c r="H51" s="211">
        <f>H52+H58+H76+H71</f>
        <v>1774.35</v>
      </c>
    </row>
    <row r="52" spans="1:8" s="48" customFormat="1" ht="44.25" customHeight="1" x14ac:dyDescent="0.2">
      <c r="A52" s="192" t="s">
        <v>280</v>
      </c>
      <c r="B52" s="178" t="s">
        <v>43</v>
      </c>
      <c r="C52" s="178" t="s">
        <v>108</v>
      </c>
      <c r="D52" s="178" t="s">
        <v>107</v>
      </c>
      <c r="E52" s="178"/>
      <c r="F52" s="178"/>
      <c r="G52" s="211">
        <f t="shared" ref="G52:H54" si="2">G53</f>
        <v>10.039999999999999</v>
      </c>
      <c r="H52" s="211">
        <f t="shared" si="2"/>
        <v>480.87</v>
      </c>
    </row>
    <row r="53" spans="1:8" s="48" customFormat="1" ht="33.75" customHeight="1" x14ac:dyDescent="0.2">
      <c r="A53" s="195" t="s">
        <v>47</v>
      </c>
      <c r="B53" s="178" t="s">
        <v>43</v>
      </c>
      <c r="C53" s="173" t="s">
        <v>108</v>
      </c>
      <c r="D53" s="173" t="s">
        <v>107</v>
      </c>
      <c r="E53" s="173" t="s">
        <v>33</v>
      </c>
      <c r="F53" s="173"/>
      <c r="G53" s="210">
        <f t="shared" si="2"/>
        <v>10.039999999999999</v>
      </c>
      <c r="H53" s="210">
        <f t="shared" si="2"/>
        <v>480.87</v>
      </c>
    </row>
    <row r="54" spans="1:8" s="48" customFormat="1" ht="35.25" customHeight="1" x14ac:dyDescent="0.2">
      <c r="A54" s="195" t="s">
        <v>52</v>
      </c>
      <c r="B54" s="178" t="s">
        <v>43</v>
      </c>
      <c r="C54" s="173" t="s">
        <v>108</v>
      </c>
      <c r="D54" s="173" t="s">
        <v>107</v>
      </c>
      <c r="E54" s="173" t="s">
        <v>34</v>
      </c>
      <c r="F54" s="173"/>
      <c r="G54" s="210">
        <f t="shared" si="2"/>
        <v>10.039999999999999</v>
      </c>
      <c r="H54" s="210">
        <f t="shared" si="2"/>
        <v>480.87</v>
      </c>
    </row>
    <row r="55" spans="1:8" s="48" customFormat="1" ht="45" customHeight="1" x14ac:dyDescent="0.2">
      <c r="A55" s="204" t="s">
        <v>369</v>
      </c>
      <c r="B55" s="178" t="s">
        <v>43</v>
      </c>
      <c r="C55" s="173" t="s">
        <v>108</v>
      </c>
      <c r="D55" s="173" t="s">
        <v>107</v>
      </c>
      <c r="E55" s="173" t="s">
        <v>34</v>
      </c>
      <c r="F55" s="173" t="s">
        <v>441</v>
      </c>
      <c r="G55" s="210">
        <f>G56+G57</f>
        <v>10.039999999999999</v>
      </c>
      <c r="H55" s="210">
        <f>H56+H57</f>
        <v>480.87</v>
      </c>
    </row>
    <row r="56" spans="1:8" s="48" customFormat="1" ht="37.5" customHeight="1" x14ac:dyDescent="0.35">
      <c r="A56" s="196" t="s">
        <v>131</v>
      </c>
      <c r="B56" s="178" t="s">
        <v>43</v>
      </c>
      <c r="C56" s="173" t="s">
        <v>108</v>
      </c>
      <c r="D56" s="173" t="s">
        <v>107</v>
      </c>
      <c r="E56" s="173" t="s">
        <v>34</v>
      </c>
      <c r="F56" s="173" t="s">
        <v>150</v>
      </c>
      <c r="G56" s="210">
        <v>10.039999999999999</v>
      </c>
      <c r="H56" s="224">
        <v>369.33</v>
      </c>
    </row>
    <row r="57" spans="1:8" s="48" customFormat="1" ht="60.75" customHeight="1" x14ac:dyDescent="0.2">
      <c r="A57" s="204" t="s">
        <v>132</v>
      </c>
      <c r="B57" s="178" t="s">
        <v>43</v>
      </c>
      <c r="C57" s="173" t="s">
        <v>108</v>
      </c>
      <c r="D57" s="173" t="s">
        <v>107</v>
      </c>
      <c r="E57" s="173" t="s">
        <v>34</v>
      </c>
      <c r="F57" s="173" t="s">
        <v>133</v>
      </c>
      <c r="G57" s="210">
        <v>0</v>
      </c>
      <c r="H57" s="210">
        <v>111.54</v>
      </c>
    </row>
    <row r="58" spans="1:8" s="48" customFormat="1" ht="48" customHeight="1" x14ac:dyDescent="0.2">
      <c r="A58" s="197" t="s">
        <v>274</v>
      </c>
      <c r="B58" s="178" t="s">
        <v>43</v>
      </c>
      <c r="C58" s="178" t="s">
        <v>108</v>
      </c>
      <c r="D58" s="178" t="s">
        <v>151</v>
      </c>
      <c r="E58" s="178"/>
      <c r="F58" s="178"/>
      <c r="G58" s="211">
        <f>G59</f>
        <v>110.37</v>
      </c>
      <c r="H58" s="211">
        <f>H59</f>
        <v>1290.27</v>
      </c>
    </row>
    <row r="59" spans="1:8" s="48" customFormat="1" ht="42.75" customHeight="1" x14ac:dyDescent="0.2">
      <c r="A59" s="198" t="s">
        <v>47</v>
      </c>
      <c r="B59" s="178" t="s">
        <v>43</v>
      </c>
      <c r="C59" s="173" t="s">
        <v>108</v>
      </c>
      <c r="D59" s="178" t="s">
        <v>151</v>
      </c>
      <c r="E59" s="178" t="s">
        <v>33</v>
      </c>
      <c r="F59" s="178"/>
      <c r="G59" s="211">
        <f>G60</f>
        <v>110.37</v>
      </c>
      <c r="H59" s="211">
        <f>H60</f>
        <v>1290.27</v>
      </c>
    </row>
    <row r="60" spans="1:8" s="48" customFormat="1" ht="35.25" customHeight="1" x14ac:dyDescent="0.2">
      <c r="A60" s="195" t="s">
        <v>54</v>
      </c>
      <c r="B60" s="178" t="s">
        <v>43</v>
      </c>
      <c r="C60" s="173" t="s">
        <v>108</v>
      </c>
      <c r="D60" s="173" t="s">
        <v>151</v>
      </c>
      <c r="E60" s="173" t="s">
        <v>36</v>
      </c>
      <c r="F60" s="173"/>
      <c r="G60" s="210">
        <f>G61+G64+G68+G69+G70</f>
        <v>110.37</v>
      </c>
      <c r="H60" s="210">
        <f>H61+H64+H67</f>
        <v>1290.27</v>
      </c>
    </row>
    <row r="61" spans="1:8" s="48" customFormat="1" ht="22.5" customHeight="1" x14ac:dyDescent="0.35">
      <c r="A61" s="203" t="s">
        <v>368</v>
      </c>
      <c r="B61" s="178" t="s">
        <v>43</v>
      </c>
      <c r="C61" s="173" t="s">
        <v>108</v>
      </c>
      <c r="D61" s="173" t="s">
        <v>151</v>
      </c>
      <c r="E61" s="173" t="s">
        <v>37</v>
      </c>
      <c r="F61" s="173" t="s">
        <v>441</v>
      </c>
      <c r="G61" s="210">
        <f>G62+G63</f>
        <v>45.25</v>
      </c>
      <c r="H61" s="210">
        <f>H62+H63</f>
        <v>1072.55</v>
      </c>
    </row>
    <row r="62" spans="1:8" s="48" customFormat="1" ht="33.75" customHeight="1" x14ac:dyDescent="0.35">
      <c r="A62" s="196" t="s">
        <v>131</v>
      </c>
      <c r="B62" s="178" t="s">
        <v>43</v>
      </c>
      <c r="C62" s="173" t="s">
        <v>108</v>
      </c>
      <c r="D62" s="173" t="s">
        <v>151</v>
      </c>
      <c r="E62" s="173" t="s">
        <v>37</v>
      </c>
      <c r="F62" s="173" t="s">
        <v>150</v>
      </c>
      <c r="G62" s="210">
        <v>34.75</v>
      </c>
      <c r="H62" s="210">
        <v>823.77</v>
      </c>
    </row>
    <row r="63" spans="1:8" s="48" customFormat="1" ht="46.5" customHeight="1" x14ac:dyDescent="0.2">
      <c r="A63" s="204" t="s">
        <v>132</v>
      </c>
      <c r="B63" s="178" t="s">
        <v>43</v>
      </c>
      <c r="C63" s="173" t="s">
        <v>108</v>
      </c>
      <c r="D63" s="173" t="s">
        <v>151</v>
      </c>
      <c r="E63" s="173" t="s">
        <v>37</v>
      </c>
      <c r="F63" s="173" t="s">
        <v>133</v>
      </c>
      <c r="G63" s="210">
        <v>10.5</v>
      </c>
      <c r="H63" s="210">
        <v>248.78</v>
      </c>
    </row>
    <row r="64" spans="1:8" s="48" customFormat="1" ht="51" customHeight="1" x14ac:dyDescent="0.2">
      <c r="A64" s="204" t="s">
        <v>369</v>
      </c>
      <c r="B64" s="178" t="s">
        <v>43</v>
      </c>
      <c r="C64" s="173" t="s">
        <v>108</v>
      </c>
      <c r="D64" s="173" t="s">
        <v>151</v>
      </c>
      <c r="E64" s="173" t="s">
        <v>38</v>
      </c>
      <c r="F64" s="173" t="s">
        <v>367</v>
      </c>
      <c r="G64" s="210">
        <f>G65+G66</f>
        <v>62.62</v>
      </c>
      <c r="H64" s="210">
        <f>H65+H66</f>
        <v>196.43</v>
      </c>
    </row>
    <row r="65" spans="1:8" s="48" customFormat="1" ht="32.25" customHeight="1" x14ac:dyDescent="0.35">
      <c r="A65" s="196" t="s">
        <v>112</v>
      </c>
      <c r="B65" s="178" t="s">
        <v>43</v>
      </c>
      <c r="C65" s="173" t="s">
        <v>108</v>
      </c>
      <c r="D65" s="173" t="s">
        <v>151</v>
      </c>
      <c r="E65" s="173" t="s">
        <v>38</v>
      </c>
      <c r="F65" s="173" t="s">
        <v>152</v>
      </c>
      <c r="G65" s="210">
        <v>22.5</v>
      </c>
      <c r="H65" s="210">
        <v>75.88</v>
      </c>
    </row>
    <row r="66" spans="1:8" s="48" customFormat="1" ht="41.25" customHeight="1" x14ac:dyDescent="0.35">
      <c r="A66" s="196" t="s">
        <v>570</v>
      </c>
      <c r="B66" s="178" t="s">
        <v>43</v>
      </c>
      <c r="C66" s="173" t="s">
        <v>108</v>
      </c>
      <c r="D66" s="173" t="s">
        <v>151</v>
      </c>
      <c r="E66" s="173" t="s">
        <v>38</v>
      </c>
      <c r="F66" s="173" t="s">
        <v>157</v>
      </c>
      <c r="G66" s="210">
        <v>40.119999999999997</v>
      </c>
      <c r="H66" s="210">
        <v>120.55</v>
      </c>
    </row>
    <row r="67" spans="1:8" s="48" customFormat="1" ht="41.25" customHeight="1" x14ac:dyDescent="0.35">
      <c r="A67" s="196"/>
      <c r="B67" s="178" t="s">
        <v>43</v>
      </c>
      <c r="C67" s="173" t="s">
        <v>108</v>
      </c>
      <c r="D67" s="173" t="s">
        <v>151</v>
      </c>
      <c r="E67" s="173" t="s">
        <v>38</v>
      </c>
      <c r="F67" s="173" t="s">
        <v>573</v>
      </c>
      <c r="G67" s="210"/>
      <c r="H67" s="210">
        <f>H68+H69+H70+I72</f>
        <v>21.29</v>
      </c>
    </row>
    <row r="68" spans="1:8" s="48" customFormat="1" ht="41.25" customHeight="1" x14ac:dyDescent="0.35">
      <c r="A68" s="196" t="s">
        <v>158</v>
      </c>
      <c r="B68" s="173" t="s">
        <v>43</v>
      </c>
      <c r="C68" s="173" t="s">
        <v>108</v>
      </c>
      <c r="D68" s="173" t="s">
        <v>151</v>
      </c>
      <c r="E68" s="173" t="s">
        <v>38</v>
      </c>
      <c r="F68" s="324">
        <v>851</v>
      </c>
      <c r="G68" s="210">
        <v>0</v>
      </c>
      <c r="H68" s="210">
        <v>17</v>
      </c>
    </row>
    <row r="69" spans="1:8" s="48" customFormat="1" ht="41.25" customHeight="1" x14ac:dyDescent="0.35">
      <c r="A69" s="196" t="s">
        <v>160</v>
      </c>
      <c r="B69" s="178" t="s">
        <v>43</v>
      </c>
      <c r="C69" s="173" t="s">
        <v>108</v>
      </c>
      <c r="D69" s="173" t="s">
        <v>151</v>
      </c>
      <c r="E69" s="173" t="s">
        <v>38</v>
      </c>
      <c r="F69" s="173" t="s">
        <v>161</v>
      </c>
      <c r="G69" s="210">
        <v>0.5</v>
      </c>
      <c r="H69" s="210">
        <v>2.29</v>
      </c>
    </row>
    <row r="70" spans="1:8" s="48" customFormat="1" ht="25.5" customHeight="1" x14ac:dyDescent="0.35">
      <c r="A70" s="196" t="s">
        <v>506</v>
      </c>
      <c r="B70" s="178" t="s">
        <v>43</v>
      </c>
      <c r="C70" s="173" t="s">
        <v>108</v>
      </c>
      <c r="D70" s="173" t="s">
        <v>151</v>
      </c>
      <c r="E70" s="173" t="s">
        <v>38</v>
      </c>
      <c r="F70" s="173" t="s">
        <v>507</v>
      </c>
      <c r="G70" s="210">
        <v>2</v>
      </c>
      <c r="H70" s="210">
        <v>2</v>
      </c>
    </row>
    <row r="71" spans="1:8" s="48" customFormat="1" ht="2.25" hidden="1" customHeight="1" x14ac:dyDescent="0.2">
      <c r="A71" s="311" t="s">
        <v>272</v>
      </c>
      <c r="B71" s="178" t="s">
        <v>43</v>
      </c>
      <c r="C71" s="173" t="s">
        <v>108</v>
      </c>
      <c r="D71" s="173" t="s">
        <v>44</v>
      </c>
      <c r="E71" s="173" t="s">
        <v>92</v>
      </c>
      <c r="F71" s="173" t="s">
        <v>45</v>
      </c>
      <c r="G71" s="210">
        <v>120.15</v>
      </c>
      <c r="H71" s="210">
        <v>0</v>
      </c>
    </row>
    <row r="72" spans="1:8" s="48" customFormat="1" ht="73.5" hidden="1" customHeight="1" x14ac:dyDescent="0.3">
      <c r="A72" s="193"/>
      <c r="B72" s="177"/>
      <c r="C72" s="173"/>
      <c r="D72" s="173"/>
      <c r="E72" s="173"/>
      <c r="F72" s="173"/>
      <c r="G72" s="210"/>
      <c r="H72" s="210"/>
    </row>
    <row r="73" spans="1:8" s="48" customFormat="1" ht="51" hidden="1" customHeight="1" x14ac:dyDescent="0.2">
      <c r="A73" s="313"/>
      <c r="B73" s="177"/>
      <c r="C73" s="173"/>
      <c r="D73" s="173"/>
      <c r="E73" s="173"/>
      <c r="F73" s="173"/>
      <c r="G73" s="210"/>
      <c r="H73" s="210"/>
    </row>
    <row r="74" spans="1:8" s="48" customFormat="1" ht="33.75" hidden="1" customHeight="1" x14ac:dyDescent="0.2">
      <c r="A74" s="313"/>
      <c r="B74" s="177"/>
      <c r="C74" s="173"/>
      <c r="D74" s="173"/>
      <c r="E74" s="314"/>
      <c r="F74" s="173"/>
      <c r="G74" s="210"/>
      <c r="H74" s="210"/>
    </row>
    <row r="75" spans="1:8" s="48" customFormat="1" ht="78.75" hidden="1" customHeight="1" x14ac:dyDescent="0.2">
      <c r="A75" s="313"/>
      <c r="B75" s="177"/>
      <c r="C75" s="173"/>
      <c r="D75" s="173"/>
      <c r="E75" s="314"/>
      <c r="F75" s="173"/>
      <c r="G75" s="210"/>
      <c r="H75" s="210"/>
    </row>
    <row r="76" spans="1:8" s="48" customFormat="1" ht="35.25" customHeight="1" x14ac:dyDescent="0.3">
      <c r="A76" s="199" t="s">
        <v>271</v>
      </c>
      <c r="B76" s="178" t="s">
        <v>43</v>
      </c>
      <c r="C76" s="178" t="s">
        <v>108</v>
      </c>
      <c r="D76" s="178" t="s">
        <v>162</v>
      </c>
      <c r="E76" s="178"/>
      <c r="F76" s="178"/>
      <c r="G76" s="211">
        <f>G77</f>
        <v>0</v>
      </c>
      <c r="H76" s="211">
        <f>H77</f>
        <v>3.21</v>
      </c>
    </row>
    <row r="77" spans="1:8" s="48" customFormat="1" ht="35.25" customHeight="1" x14ac:dyDescent="0.35">
      <c r="A77" s="196" t="s">
        <v>113</v>
      </c>
      <c r="B77" s="178" t="s">
        <v>43</v>
      </c>
      <c r="C77" s="173" t="s">
        <v>108</v>
      </c>
      <c r="D77" s="178" t="s">
        <v>162</v>
      </c>
      <c r="E77" s="178" t="s">
        <v>39</v>
      </c>
      <c r="F77" s="178"/>
      <c r="G77" s="211">
        <f>G78</f>
        <v>0</v>
      </c>
      <c r="H77" s="211">
        <f>H78</f>
        <v>3.21</v>
      </c>
    </row>
    <row r="78" spans="1:8" s="48" customFormat="1" ht="35.25" customHeight="1" x14ac:dyDescent="0.35">
      <c r="A78" s="196" t="s">
        <v>163</v>
      </c>
      <c r="B78" s="178" t="s">
        <v>43</v>
      </c>
      <c r="C78" s="173" t="s">
        <v>108</v>
      </c>
      <c r="D78" s="173" t="s">
        <v>162</v>
      </c>
      <c r="E78" s="173" t="s">
        <v>39</v>
      </c>
      <c r="F78" s="173" t="s">
        <v>164</v>
      </c>
      <c r="G78" s="210">
        <v>0</v>
      </c>
      <c r="H78" s="210">
        <v>3.21</v>
      </c>
    </row>
    <row r="79" spans="1:8" s="48" customFormat="1" ht="35.25" customHeight="1" x14ac:dyDescent="0.3">
      <c r="A79" s="199" t="s">
        <v>166</v>
      </c>
      <c r="B79" s="178" t="s">
        <v>43</v>
      </c>
      <c r="C79" s="178" t="s">
        <v>107</v>
      </c>
      <c r="D79" s="178"/>
      <c r="E79" s="178"/>
      <c r="F79" s="178"/>
      <c r="G79" s="211">
        <f>G80</f>
        <v>12.700000000000001</v>
      </c>
      <c r="H79" s="211">
        <f>H80</f>
        <v>122.7</v>
      </c>
    </row>
    <row r="80" spans="1:8" s="48" customFormat="1" ht="27.75" customHeight="1" x14ac:dyDescent="0.3">
      <c r="A80" s="193" t="s">
        <v>300</v>
      </c>
      <c r="B80" s="178" t="s">
        <v>43</v>
      </c>
      <c r="C80" s="178" t="s">
        <v>107</v>
      </c>
      <c r="D80" s="178" t="s">
        <v>167</v>
      </c>
      <c r="E80" s="178"/>
      <c r="F80" s="178"/>
      <c r="G80" s="211">
        <f>G81</f>
        <v>12.700000000000001</v>
      </c>
      <c r="H80" s="211">
        <f>H81</f>
        <v>122.7</v>
      </c>
    </row>
    <row r="81" spans="1:8" s="48" customFormat="1" ht="51.75" customHeight="1" x14ac:dyDescent="0.35">
      <c r="A81" s="194" t="s">
        <v>116</v>
      </c>
      <c r="B81" s="178" t="s">
        <v>43</v>
      </c>
      <c r="C81" s="173" t="s">
        <v>107</v>
      </c>
      <c r="D81" s="173" t="s">
        <v>167</v>
      </c>
      <c r="E81" s="173" t="s">
        <v>443</v>
      </c>
      <c r="F81" s="173"/>
      <c r="G81" s="210">
        <f>G82+G86</f>
        <v>12.700000000000001</v>
      </c>
      <c r="H81" s="210">
        <f>H82+H85</f>
        <v>122.7</v>
      </c>
    </row>
    <row r="82" spans="1:8" s="48" customFormat="1" ht="56.25" customHeight="1" x14ac:dyDescent="0.2">
      <c r="A82" s="204" t="s">
        <v>369</v>
      </c>
      <c r="B82" s="178" t="s">
        <v>43</v>
      </c>
      <c r="C82" s="173" t="s">
        <v>107</v>
      </c>
      <c r="D82" s="173" t="s">
        <v>167</v>
      </c>
      <c r="E82" s="173" t="s">
        <v>443</v>
      </c>
      <c r="F82" s="173"/>
      <c r="G82" s="210">
        <f>G84+G83</f>
        <v>12.030000000000001</v>
      </c>
      <c r="H82" s="210">
        <f>H84+H83</f>
        <v>120.7</v>
      </c>
    </row>
    <row r="83" spans="1:8" s="48" customFormat="1" ht="27.75" customHeight="1" x14ac:dyDescent="0.35">
      <c r="A83" s="196" t="s">
        <v>131</v>
      </c>
      <c r="B83" s="178" t="s">
        <v>43</v>
      </c>
      <c r="C83" s="173" t="s">
        <v>107</v>
      </c>
      <c r="D83" s="173" t="s">
        <v>167</v>
      </c>
      <c r="E83" s="173" t="s">
        <v>443</v>
      </c>
      <c r="F83" s="173" t="s">
        <v>150</v>
      </c>
      <c r="G83" s="210">
        <v>9.24</v>
      </c>
      <c r="H83" s="210">
        <v>92.7</v>
      </c>
    </row>
    <row r="84" spans="1:8" s="48" customFormat="1" ht="66" customHeight="1" x14ac:dyDescent="0.2">
      <c r="A84" s="204" t="s">
        <v>132</v>
      </c>
      <c r="B84" s="178" t="s">
        <v>43</v>
      </c>
      <c r="C84" s="173" t="s">
        <v>107</v>
      </c>
      <c r="D84" s="173" t="s">
        <v>167</v>
      </c>
      <c r="E84" s="173" t="s">
        <v>443</v>
      </c>
      <c r="F84" s="173" t="s">
        <v>133</v>
      </c>
      <c r="G84" s="210">
        <v>2.79</v>
      </c>
      <c r="H84" s="210">
        <v>28</v>
      </c>
    </row>
    <row r="85" spans="1:8" s="48" customFormat="1" ht="66" customHeight="1" x14ac:dyDescent="0.2">
      <c r="A85" s="204"/>
      <c r="B85" s="178" t="s">
        <v>43</v>
      </c>
      <c r="C85" s="173" t="s">
        <v>107</v>
      </c>
      <c r="D85" s="173" t="s">
        <v>167</v>
      </c>
      <c r="E85" s="173" t="s">
        <v>443</v>
      </c>
      <c r="F85" s="173" t="s">
        <v>367</v>
      </c>
      <c r="G85" s="210">
        <v>0.67</v>
      </c>
      <c r="H85" s="210">
        <f>H86</f>
        <v>2</v>
      </c>
    </row>
    <row r="86" spans="1:8" s="48" customFormat="1" ht="24" customHeight="1" x14ac:dyDescent="0.35">
      <c r="A86" s="196" t="s">
        <v>570</v>
      </c>
      <c r="B86" s="178" t="s">
        <v>43</v>
      </c>
      <c r="C86" s="173" t="s">
        <v>107</v>
      </c>
      <c r="D86" s="173" t="s">
        <v>167</v>
      </c>
      <c r="E86" s="173" t="s">
        <v>443</v>
      </c>
      <c r="F86" s="173" t="s">
        <v>157</v>
      </c>
      <c r="G86" s="210">
        <v>0.67</v>
      </c>
      <c r="H86" s="210">
        <v>2</v>
      </c>
    </row>
    <row r="87" spans="1:8" s="48" customFormat="1" ht="28.5" hidden="1" customHeight="1" x14ac:dyDescent="0.3">
      <c r="A87" s="199" t="s">
        <v>5</v>
      </c>
      <c r="B87" s="178" t="s">
        <v>43</v>
      </c>
      <c r="C87" s="178" t="s">
        <v>10</v>
      </c>
      <c r="D87" s="178"/>
      <c r="E87" s="178"/>
      <c r="F87" s="178"/>
      <c r="G87" s="211">
        <f t="shared" ref="G87:H89" si="3">G88</f>
        <v>0</v>
      </c>
      <c r="H87" s="211">
        <f t="shared" si="3"/>
        <v>0</v>
      </c>
    </row>
    <row r="88" spans="1:8" s="48" customFormat="1" ht="34.5" hidden="1" customHeight="1" x14ac:dyDescent="0.3">
      <c r="A88" s="199" t="s">
        <v>8</v>
      </c>
      <c r="B88" s="178" t="s">
        <v>43</v>
      </c>
      <c r="C88" s="178" t="s">
        <v>10</v>
      </c>
      <c r="D88" s="178" t="s">
        <v>108</v>
      </c>
      <c r="E88" s="178"/>
      <c r="F88" s="178"/>
      <c r="G88" s="211">
        <f t="shared" si="3"/>
        <v>0</v>
      </c>
      <c r="H88" s="211">
        <f t="shared" si="3"/>
        <v>0</v>
      </c>
    </row>
    <row r="89" spans="1:8" s="48" customFormat="1" ht="32.25" hidden="1" customHeight="1" x14ac:dyDescent="0.35">
      <c r="A89" s="196" t="s">
        <v>147</v>
      </c>
      <c r="B89" s="178" t="s">
        <v>43</v>
      </c>
      <c r="C89" s="173" t="s">
        <v>10</v>
      </c>
      <c r="D89" s="173" t="s">
        <v>108</v>
      </c>
      <c r="E89" s="173" t="s">
        <v>136</v>
      </c>
      <c r="F89" s="173"/>
      <c r="G89" s="210">
        <f t="shared" si="3"/>
        <v>0</v>
      </c>
      <c r="H89" s="210">
        <f t="shared" si="3"/>
        <v>0</v>
      </c>
    </row>
    <row r="90" spans="1:8" s="48" customFormat="1" ht="32.25" hidden="1" customHeight="1" x14ac:dyDescent="0.35">
      <c r="A90" s="196" t="s">
        <v>9</v>
      </c>
      <c r="B90" s="178" t="s">
        <v>43</v>
      </c>
      <c r="C90" s="173" t="s">
        <v>10</v>
      </c>
      <c r="D90" s="173" t="s">
        <v>108</v>
      </c>
      <c r="E90" s="173" t="s">
        <v>7</v>
      </c>
      <c r="F90" s="173" t="s">
        <v>11</v>
      </c>
      <c r="G90" s="210">
        <v>0</v>
      </c>
      <c r="H90" s="210">
        <v>0</v>
      </c>
    </row>
    <row r="91" spans="1:8" s="48" customFormat="1" ht="33" hidden="1" customHeight="1" x14ac:dyDescent="0.3">
      <c r="A91" s="199" t="s">
        <v>126</v>
      </c>
      <c r="B91" s="178" t="s">
        <v>43</v>
      </c>
      <c r="C91" s="178" t="s">
        <v>175</v>
      </c>
      <c r="D91" s="178" t="s">
        <v>175</v>
      </c>
      <c r="E91" s="178" t="s">
        <v>148</v>
      </c>
      <c r="F91" s="178" t="s">
        <v>128</v>
      </c>
      <c r="G91" s="211">
        <v>-68.540000000000006</v>
      </c>
      <c r="H91" s="211">
        <v>0</v>
      </c>
    </row>
    <row r="92" spans="1:8" s="48" customFormat="1" ht="39.75" customHeight="1" x14ac:dyDescent="0.2">
      <c r="A92" s="380" t="s">
        <v>242</v>
      </c>
      <c r="B92" s="380"/>
      <c r="C92" s="380"/>
      <c r="D92" s="380"/>
      <c r="E92" s="380"/>
      <c r="F92" s="380"/>
      <c r="G92" s="225">
        <f>G8+G13+G17+G25+G39+G43+G51+G79+G91</f>
        <v>344.34</v>
      </c>
      <c r="H92" s="225">
        <f>H7</f>
        <v>4301.21</v>
      </c>
    </row>
    <row r="120" spans="8:8" x14ac:dyDescent="0.2">
      <c r="H120" s="143">
        <v>1</v>
      </c>
    </row>
  </sheetData>
  <mergeCells count="4">
    <mergeCell ref="F1:H1"/>
    <mergeCell ref="A3:H3"/>
    <mergeCell ref="F4:H4"/>
    <mergeCell ref="A92:F92"/>
  </mergeCells>
  <phoneticPr fontId="3" type="noConversion"/>
  <pageMargins left="0.27" right="0.18" top="0.56000000000000005" bottom="0.38" header="0.3" footer="0.4"/>
  <pageSetup paperSize="9" scale="3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view="pageBreakPreview" topLeftCell="A79" zoomScale="60" workbookViewId="0">
      <selection activeCell="H60" sqref="H60"/>
    </sheetView>
  </sheetViews>
  <sheetFormatPr defaultRowHeight="12.75" x14ac:dyDescent="0.2"/>
  <cols>
    <col min="1" max="1" width="143.28515625" style="42" customWidth="1"/>
    <col min="2" max="2" width="14.28515625" style="43" customWidth="1"/>
    <col min="3" max="4" width="12.42578125" style="43" customWidth="1"/>
    <col min="5" max="5" width="23.140625" style="43" customWidth="1"/>
    <col min="6" max="6" width="9.7109375" style="43" customWidth="1"/>
    <col min="7" max="7" width="0.140625" style="43" customWidth="1"/>
    <col min="8" max="8" width="20.140625" style="143" customWidth="1"/>
    <col min="9" max="9" width="24.7109375" style="143" customWidth="1"/>
    <col min="10" max="16384" width="9.140625" style="44"/>
  </cols>
  <sheetData>
    <row r="1" spans="1:9" ht="139.5" customHeight="1" x14ac:dyDescent="0.3">
      <c r="F1" s="377" t="s">
        <v>531</v>
      </c>
      <c r="G1" s="377"/>
      <c r="H1" s="377"/>
      <c r="I1" s="377"/>
    </row>
    <row r="2" spans="1:9" ht="21.75" customHeight="1" x14ac:dyDescent="0.2">
      <c r="F2" s="45"/>
      <c r="G2" s="45"/>
      <c r="H2" s="214"/>
      <c r="I2" s="214"/>
    </row>
    <row r="3" spans="1:9" s="33" customFormat="1" ht="37.5" customHeight="1" x14ac:dyDescent="0.35">
      <c r="A3" s="381" t="s">
        <v>532</v>
      </c>
      <c r="B3" s="381"/>
      <c r="C3" s="381"/>
      <c r="D3" s="381"/>
      <c r="E3" s="381"/>
      <c r="F3" s="381"/>
      <c r="G3" s="381"/>
      <c r="H3" s="381"/>
      <c r="I3" s="379"/>
    </row>
    <row r="4" spans="1:9" s="48" customFormat="1" ht="102.75" customHeight="1" x14ac:dyDescent="0.2">
      <c r="A4" s="46"/>
      <c r="B4" s="46"/>
      <c r="C4" s="46"/>
      <c r="D4" s="46"/>
      <c r="E4" s="47"/>
      <c r="F4" s="382" t="s">
        <v>283</v>
      </c>
      <c r="G4" s="382"/>
      <c r="H4" s="382"/>
      <c r="I4" s="382"/>
    </row>
    <row r="5" spans="1:9" s="122" customFormat="1" ht="105" customHeight="1" x14ac:dyDescent="0.3">
      <c r="A5" s="169" t="s">
        <v>285</v>
      </c>
      <c r="B5" s="108" t="s">
        <v>398</v>
      </c>
      <c r="C5" s="116" t="s">
        <v>399</v>
      </c>
      <c r="D5" s="116" t="s">
        <v>400</v>
      </c>
      <c r="E5" s="116" t="s">
        <v>401</v>
      </c>
      <c r="F5" s="116" t="s">
        <v>402</v>
      </c>
      <c r="G5" s="212" t="s">
        <v>394</v>
      </c>
      <c r="H5" s="215" t="s">
        <v>533</v>
      </c>
      <c r="I5" s="216" t="s">
        <v>534</v>
      </c>
    </row>
    <row r="6" spans="1:9" s="48" customFormat="1" ht="22.5" x14ac:dyDescent="0.2">
      <c r="A6" s="176">
        <v>2</v>
      </c>
      <c r="B6" s="177" t="s">
        <v>287</v>
      </c>
      <c r="C6" s="177" t="s">
        <v>288</v>
      </c>
      <c r="D6" s="177" t="s">
        <v>289</v>
      </c>
      <c r="E6" s="177" t="s">
        <v>290</v>
      </c>
      <c r="F6" s="177" t="s">
        <v>291</v>
      </c>
      <c r="G6" s="176">
        <v>8</v>
      </c>
      <c r="H6" s="217">
        <v>9</v>
      </c>
      <c r="I6" s="217">
        <v>10</v>
      </c>
    </row>
    <row r="7" spans="1:9" s="48" customFormat="1" ht="44.25" customHeight="1" x14ac:dyDescent="0.2">
      <c r="A7" s="192" t="s">
        <v>41</v>
      </c>
      <c r="B7" s="177" t="s">
        <v>43</v>
      </c>
      <c r="C7" s="178"/>
      <c r="D7" s="178"/>
      <c r="E7" s="178"/>
      <c r="F7" s="178"/>
      <c r="G7" s="211">
        <f>G8+G13+G17+G25+G39+G43+G51+G74+G86</f>
        <v>96.700000000000017</v>
      </c>
      <c r="H7" s="211">
        <f>H8+H13+H17+H25+H39+H43+H51+H74+H86</f>
        <v>3479.7199999999993</v>
      </c>
      <c r="I7" s="211">
        <f>I8+I13+I17+I25+I39+I43+I51+I74+I86</f>
        <v>3480.22</v>
      </c>
    </row>
    <row r="8" spans="1:9" s="48" customFormat="1" ht="24.75" customHeight="1" x14ac:dyDescent="0.2">
      <c r="A8" s="172" t="s">
        <v>276</v>
      </c>
      <c r="B8" s="177" t="s">
        <v>43</v>
      </c>
      <c r="C8" s="175" t="s">
        <v>167</v>
      </c>
      <c r="D8" s="175"/>
      <c r="E8" s="175"/>
      <c r="F8" s="175"/>
      <c r="G8" s="211">
        <f>G9</f>
        <v>0</v>
      </c>
      <c r="H8" s="211">
        <f t="shared" ref="H8:I9" si="0">H9</f>
        <v>0</v>
      </c>
      <c r="I8" s="211">
        <f t="shared" si="0"/>
        <v>0</v>
      </c>
    </row>
    <row r="9" spans="1:9" s="48" customFormat="1" ht="28.5" customHeight="1" x14ac:dyDescent="0.2">
      <c r="A9" s="174" t="s">
        <v>277</v>
      </c>
      <c r="B9" s="177" t="s">
        <v>43</v>
      </c>
      <c r="C9" s="175" t="s">
        <v>167</v>
      </c>
      <c r="D9" s="175" t="s">
        <v>170</v>
      </c>
      <c r="E9" s="175"/>
      <c r="F9" s="175"/>
      <c r="G9" s="210">
        <f>G10</f>
        <v>0</v>
      </c>
      <c r="H9" s="210">
        <f t="shared" si="0"/>
        <v>0</v>
      </c>
      <c r="I9" s="210">
        <f t="shared" si="0"/>
        <v>0</v>
      </c>
    </row>
    <row r="10" spans="1:9" s="48" customFormat="1" ht="22.5" customHeight="1" x14ac:dyDescent="0.2">
      <c r="A10" s="174" t="s">
        <v>55</v>
      </c>
      <c r="B10" s="177" t="s">
        <v>43</v>
      </c>
      <c r="C10" s="175" t="s">
        <v>167</v>
      </c>
      <c r="D10" s="175" t="s">
        <v>170</v>
      </c>
      <c r="E10" s="173" t="s">
        <v>412</v>
      </c>
      <c r="F10" s="175"/>
      <c r="G10" s="210">
        <f>G12</f>
        <v>0</v>
      </c>
      <c r="H10" s="210">
        <f>H11</f>
        <v>0</v>
      </c>
      <c r="I10" s="210">
        <f>I11</f>
        <v>0</v>
      </c>
    </row>
    <row r="11" spans="1:9" s="48" customFormat="1" ht="50.25" customHeight="1" x14ac:dyDescent="0.2">
      <c r="A11" s="174"/>
      <c r="B11" s="177" t="s">
        <v>43</v>
      </c>
      <c r="C11" s="175" t="s">
        <v>167</v>
      </c>
      <c r="D11" s="175" t="s">
        <v>170</v>
      </c>
      <c r="E11" s="173" t="s">
        <v>411</v>
      </c>
      <c r="F11" s="175" t="s">
        <v>367</v>
      </c>
      <c r="G11" s="210">
        <v>0</v>
      </c>
      <c r="H11" s="210">
        <f>H12</f>
        <v>0</v>
      </c>
      <c r="I11" s="210">
        <f>I12</f>
        <v>0</v>
      </c>
    </row>
    <row r="12" spans="1:9" s="48" customFormat="1" ht="25.5" customHeight="1" x14ac:dyDescent="0.35">
      <c r="A12" s="196" t="s">
        <v>570</v>
      </c>
      <c r="B12" s="177" t="s">
        <v>43</v>
      </c>
      <c r="C12" s="175" t="s">
        <v>167</v>
      </c>
      <c r="D12" s="175" t="s">
        <v>170</v>
      </c>
      <c r="E12" s="173" t="s">
        <v>411</v>
      </c>
      <c r="F12" s="175" t="s">
        <v>157</v>
      </c>
      <c r="G12" s="210">
        <v>0</v>
      </c>
      <c r="H12" s="210">
        <v>0</v>
      </c>
      <c r="I12" s="210">
        <v>0</v>
      </c>
    </row>
    <row r="13" spans="1:9" s="48" customFormat="1" ht="1.5" customHeight="1" x14ac:dyDescent="0.2">
      <c r="A13" s="172" t="s">
        <v>169</v>
      </c>
      <c r="B13" s="177" t="s">
        <v>43</v>
      </c>
      <c r="C13" s="175" t="s">
        <v>151</v>
      </c>
      <c r="D13" s="175"/>
      <c r="E13" s="175"/>
      <c r="F13" s="175"/>
      <c r="G13" s="222">
        <f>G16</f>
        <v>0</v>
      </c>
      <c r="H13" s="222">
        <f>H16</f>
        <v>0</v>
      </c>
      <c r="I13" s="222">
        <f>I16</f>
        <v>0</v>
      </c>
    </row>
    <row r="14" spans="1:9" s="48" customFormat="1" ht="24" hidden="1" customHeight="1" x14ac:dyDescent="0.2">
      <c r="A14" s="174" t="s">
        <v>263</v>
      </c>
      <c r="B14" s="177" t="s">
        <v>43</v>
      </c>
      <c r="C14" s="175" t="s">
        <v>151</v>
      </c>
      <c r="D14" s="175" t="s">
        <v>278</v>
      </c>
      <c r="E14" s="175"/>
      <c r="F14" s="175"/>
      <c r="G14" s="222">
        <f t="shared" ref="G14:I15" si="1">G15</f>
        <v>0</v>
      </c>
      <c r="H14" s="222">
        <f t="shared" si="1"/>
        <v>0</v>
      </c>
      <c r="I14" s="222">
        <f t="shared" si="1"/>
        <v>0</v>
      </c>
    </row>
    <row r="15" spans="1:9" s="48" customFormat="1" ht="27.75" hidden="1" customHeight="1" x14ac:dyDescent="0.2">
      <c r="A15" s="174" t="s">
        <v>56</v>
      </c>
      <c r="B15" s="177" t="s">
        <v>43</v>
      </c>
      <c r="C15" s="175" t="s">
        <v>151</v>
      </c>
      <c r="D15" s="175" t="s">
        <v>278</v>
      </c>
      <c r="E15" s="173" t="s">
        <v>410</v>
      </c>
      <c r="F15" s="175"/>
      <c r="G15" s="222">
        <f t="shared" si="1"/>
        <v>0</v>
      </c>
      <c r="H15" s="222">
        <f t="shared" si="1"/>
        <v>0</v>
      </c>
      <c r="I15" s="222">
        <f t="shared" si="1"/>
        <v>0</v>
      </c>
    </row>
    <row r="16" spans="1:9" s="48" customFormat="1" ht="21" hidden="1" customHeight="1" x14ac:dyDescent="0.35">
      <c r="A16" s="196" t="s">
        <v>156</v>
      </c>
      <c r="B16" s="177" t="s">
        <v>43</v>
      </c>
      <c r="C16" s="208" t="s">
        <v>151</v>
      </c>
      <c r="D16" s="208" t="s">
        <v>278</v>
      </c>
      <c r="E16" s="173" t="s">
        <v>409</v>
      </c>
      <c r="F16" s="175" t="s">
        <v>157</v>
      </c>
      <c r="G16" s="223">
        <v>0</v>
      </c>
      <c r="H16" s="223">
        <v>0</v>
      </c>
      <c r="I16" s="223">
        <v>0</v>
      </c>
    </row>
    <row r="17" spans="1:9" s="48" customFormat="1" ht="22.5" customHeight="1" x14ac:dyDescent="0.3">
      <c r="A17" s="193" t="s">
        <v>171</v>
      </c>
      <c r="B17" s="177" t="s">
        <v>43</v>
      </c>
      <c r="C17" s="178" t="s">
        <v>172</v>
      </c>
      <c r="D17" s="178"/>
      <c r="E17" s="178"/>
      <c r="F17" s="178"/>
      <c r="G17" s="211">
        <f>G18+G21</f>
        <v>0</v>
      </c>
      <c r="H17" s="211">
        <f>H18+H21</f>
        <v>0</v>
      </c>
      <c r="I17" s="211">
        <f>I18+I21</f>
        <v>0</v>
      </c>
    </row>
    <row r="18" spans="1:9" s="48" customFormat="1" ht="0.75" customHeight="1" x14ac:dyDescent="0.3">
      <c r="A18" s="193" t="s">
        <v>259</v>
      </c>
      <c r="B18" s="177" t="s">
        <v>43</v>
      </c>
      <c r="C18" s="178" t="s">
        <v>172</v>
      </c>
      <c r="D18" s="178" t="s">
        <v>107</v>
      </c>
      <c r="E18" s="178"/>
      <c r="F18" s="178"/>
      <c r="G18" s="211">
        <f t="shared" ref="G18:I19" si="2">G19</f>
        <v>0</v>
      </c>
      <c r="H18" s="211">
        <f t="shared" si="2"/>
        <v>0</v>
      </c>
      <c r="I18" s="211">
        <f t="shared" si="2"/>
        <v>0</v>
      </c>
    </row>
    <row r="19" spans="1:9" s="48" customFormat="1" ht="26.25" hidden="1" customHeight="1" x14ac:dyDescent="0.35">
      <c r="A19" s="194" t="s">
        <v>57</v>
      </c>
      <c r="B19" s="177" t="s">
        <v>43</v>
      </c>
      <c r="C19" s="173" t="s">
        <v>172</v>
      </c>
      <c r="D19" s="173" t="s">
        <v>107</v>
      </c>
      <c r="E19" s="173" t="s">
        <v>408</v>
      </c>
      <c r="F19" s="173"/>
      <c r="G19" s="210">
        <f t="shared" si="2"/>
        <v>0</v>
      </c>
      <c r="H19" s="210">
        <f t="shared" si="2"/>
        <v>0</v>
      </c>
      <c r="I19" s="210">
        <f t="shared" si="2"/>
        <v>0</v>
      </c>
    </row>
    <row r="20" spans="1:9" s="48" customFormat="1" ht="21.75" hidden="1" customHeight="1" x14ac:dyDescent="0.35">
      <c r="A20" s="196" t="s">
        <v>156</v>
      </c>
      <c r="B20" s="177" t="s">
        <v>43</v>
      </c>
      <c r="C20" s="173" t="s">
        <v>172</v>
      </c>
      <c r="D20" s="173" t="s">
        <v>107</v>
      </c>
      <c r="E20" s="173" t="s">
        <v>407</v>
      </c>
      <c r="F20" s="173" t="s">
        <v>157</v>
      </c>
      <c r="G20" s="210">
        <v>0</v>
      </c>
      <c r="H20" s="210">
        <v>0</v>
      </c>
      <c r="I20" s="210">
        <v>0</v>
      </c>
    </row>
    <row r="21" spans="1:9" s="48" customFormat="1" ht="30" customHeight="1" x14ac:dyDescent="0.3">
      <c r="A21" s="193" t="s">
        <v>258</v>
      </c>
      <c r="B21" s="177" t="s">
        <v>43</v>
      </c>
      <c r="C21" s="178" t="s">
        <v>172</v>
      </c>
      <c r="D21" s="178" t="s">
        <v>167</v>
      </c>
      <c r="E21" s="178"/>
      <c r="F21" s="178"/>
      <c r="G21" s="211">
        <f t="shared" ref="G21:H21" si="3">G22</f>
        <v>0</v>
      </c>
      <c r="H21" s="211">
        <f t="shared" si="3"/>
        <v>0</v>
      </c>
      <c r="I21" s="211">
        <f>I22</f>
        <v>0</v>
      </c>
    </row>
    <row r="22" spans="1:9" s="48" customFormat="1" ht="72.75" customHeight="1" x14ac:dyDescent="0.35">
      <c r="A22" s="194" t="s">
        <v>58</v>
      </c>
      <c r="B22" s="177" t="s">
        <v>43</v>
      </c>
      <c r="C22" s="173" t="s">
        <v>172</v>
      </c>
      <c r="D22" s="173" t="s">
        <v>167</v>
      </c>
      <c r="E22" s="173" t="s">
        <v>134</v>
      </c>
      <c r="F22" s="173"/>
      <c r="G22" s="210">
        <f>G24</f>
        <v>0</v>
      </c>
      <c r="H22" s="210">
        <f>H23</f>
        <v>0</v>
      </c>
      <c r="I22" s="210">
        <f>I23</f>
        <v>0</v>
      </c>
    </row>
    <row r="23" spans="1:9" s="48" customFormat="1" ht="72.75" customHeight="1" x14ac:dyDescent="0.35">
      <c r="A23" s="194"/>
      <c r="B23" s="177" t="s">
        <v>43</v>
      </c>
      <c r="C23" s="173" t="s">
        <v>172</v>
      </c>
      <c r="D23" s="173" t="s">
        <v>167</v>
      </c>
      <c r="E23" s="173" t="s">
        <v>135</v>
      </c>
      <c r="F23" s="173" t="s">
        <v>367</v>
      </c>
      <c r="G23" s="210">
        <v>0</v>
      </c>
      <c r="H23" s="210">
        <f>H24</f>
        <v>0</v>
      </c>
      <c r="I23" s="210">
        <f>I24</f>
        <v>0</v>
      </c>
    </row>
    <row r="24" spans="1:9" s="48" customFormat="1" ht="36.75" customHeight="1" x14ac:dyDescent="0.35">
      <c r="A24" s="196" t="s">
        <v>570</v>
      </c>
      <c r="B24" s="177" t="s">
        <v>43</v>
      </c>
      <c r="C24" s="173" t="s">
        <v>172</v>
      </c>
      <c r="D24" s="173" t="s">
        <v>167</v>
      </c>
      <c r="E24" s="173" t="s">
        <v>135</v>
      </c>
      <c r="F24" s="173" t="s">
        <v>157</v>
      </c>
      <c r="G24" s="210">
        <v>0</v>
      </c>
      <c r="H24" s="210">
        <v>0</v>
      </c>
      <c r="I24" s="210">
        <v>0</v>
      </c>
    </row>
    <row r="25" spans="1:9" s="48" customFormat="1" ht="35.25" customHeight="1" x14ac:dyDescent="0.3">
      <c r="A25" s="193" t="s">
        <v>404</v>
      </c>
      <c r="B25" s="177" t="s">
        <v>43</v>
      </c>
      <c r="C25" s="178" t="s">
        <v>173</v>
      </c>
      <c r="D25" s="178"/>
      <c r="E25" s="178"/>
      <c r="F25" s="178"/>
      <c r="G25" s="211">
        <f t="shared" ref="G25:I26" si="4">G26</f>
        <v>36.24</v>
      </c>
      <c r="H25" s="211">
        <f t="shared" si="4"/>
        <v>801.89</v>
      </c>
      <c r="I25" s="211">
        <f t="shared" si="4"/>
        <v>801.89</v>
      </c>
    </row>
    <row r="26" spans="1:9" s="48" customFormat="1" ht="47.25" customHeight="1" x14ac:dyDescent="0.3">
      <c r="A26" s="193" t="s">
        <v>250</v>
      </c>
      <c r="B26" s="177" t="s">
        <v>43</v>
      </c>
      <c r="C26" s="178" t="s">
        <v>173</v>
      </c>
      <c r="D26" s="178" t="s">
        <v>108</v>
      </c>
      <c r="E26" s="178"/>
      <c r="F26" s="178"/>
      <c r="G26" s="211">
        <f t="shared" si="4"/>
        <v>36.24</v>
      </c>
      <c r="H26" s="211">
        <f>H27+H34+H50</f>
        <v>801.89</v>
      </c>
      <c r="I26" s="211">
        <f t="shared" si="4"/>
        <v>801.89</v>
      </c>
    </row>
    <row r="27" spans="1:9" s="48" customFormat="1" ht="75" customHeight="1" x14ac:dyDescent="0.35">
      <c r="A27" s="194" t="s">
        <v>59</v>
      </c>
      <c r="B27" s="177" t="s">
        <v>43</v>
      </c>
      <c r="C27" s="173" t="s">
        <v>173</v>
      </c>
      <c r="D27" s="173" t="s">
        <v>108</v>
      </c>
      <c r="E27" s="173" t="s">
        <v>370</v>
      </c>
      <c r="F27" s="173"/>
      <c r="G27" s="210">
        <f>G28+G34+G37</f>
        <v>36.24</v>
      </c>
      <c r="H27" s="210">
        <f>H28</f>
        <v>0</v>
      </c>
      <c r="I27" s="210">
        <f>I28+I34+I37</f>
        <v>801.89</v>
      </c>
    </row>
    <row r="28" spans="1:9" s="48" customFormat="1" ht="52.5" customHeight="1" x14ac:dyDescent="0.35">
      <c r="A28" s="194" t="s">
        <v>60</v>
      </c>
      <c r="B28" s="177" t="s">
        <v>43</v>
      </c>
      <c r="C28" s="173" t="s">
        <v>173</v>
      </c>
      <c r="D28" s="173" t="s">
        <v>108</v>
      </c>
      <c r="E28" s="173" t="s">
        <v>137</v>
      </c>
      <c r="F28" s="173"/>
      <c r="G28" s="210">
        <f>G30+G33</f>
        <v>36.24</v>
      </c>
      <c r="H28" s="210">
        <f>H30+H33</f>
        <v>0</v>
      </c>
      <c r="I28" s="210">
        <f>I30+I33</f>
        <v>0</v>
      </c>
    </row>
    <row r="29" spans="1:9" s="48" customFormat="1" ht="76.5" customHeight="1" x14ac:dyDescent="0.2">
      <c r="A29" s="204" t="s">
        <v>369</v>
      </c>
      <c r="B29" s="177" t="s">
        <v>43</v>
      </c>
      <c r="C29" s="173" t="s">
        <v>173</v>
      </c>
      <c r="D29" s="173" t="s">
        <v>108</v>
      </c>
      <c r="E29" s="173" t="s">
        <v>138</v>
      </c>
      <c r="F29" s="173" t="s">
        <v>367</v>
      </c>
      <c r="G29" s="210">
        <v>36.24</v>
      </c>
      <c r="H29" s="210">
        <f>H30</f>
        <v>0</v>
      </c>
      <c r="I29" s="210">
        <f>I30</f>
        <v>0</v>
      </c>
    </row>
    <row r="30" spans="1:9" s="48" customFormat="1" ht="45.75" customHeight="1" x14ac:dyDescent="0.35">
      <c r="A30" s="194" t="s">
        <v>570</v>
      </c>
      <c r="B30" s="177" t="s">
        <v>43</v>
      </c>
      <c r="C30" s="173" t="s">
        <v>173</v>
      </c>
      <c r="D30" s="173" t="s">
        <v>108</v>
      </c>
      <c r="E30" s="173" t="s">
        <v>138</v>
      </c>
      <c r="F30" s="173" t="s">
        <v>157</v>
      </c>
      <c r="G30" s="210">
        <v>36.24</v>
      </c>
      <c r="H30" s="210">
        <v>0</v>
      </c>
      <c r="I30" s="210">
        <v>0</v>
      </c>
    </row>
    <row r="31" spans="1:9" s="48" customFormat="1" ht="45.75" customHeight="1" x14ac:dyDescent="0.35">
      <c r="A31" s="196" t="s">
        <v>572</v>
      </c>
      <c r="B31" s="177" t="s">
        <v>43</v>
      </c>
      <c r="C31" s="173" t="s">
        <v>173</v>
      </c>
      <c r="D31" s="173" t="s">
        <v>108</v>
      </c>
      <c r="E31" s="173" t="s">
        <v>138</v>
      </c>
      <c r="F31" s="173" t="s">
        <v>573</v>
      </c>
      <c r="G31" s="210">
        <v>0</v>
      </c>
      <c r="H31" s="210">
        <f>H32+H33</f>
        <v>0</v>
      </c>
      <c r="I31" s="210">
        <f>I32+I33</f>
        <v>0</v>
      </c>
    </row>
    <row r="32" spans="1:9" s="48" customFormat="1" ht="45.75" customHeight="1" x14ac:dyDescent="0.35">
      <c r="A32" s="196" t="s">
        <v>158</v>
      </c>
      <c r="B32" s="177" t="s">
        <v>43</v>
      </c>
      <c r="C32" s="173" t="s">
        <v>173</v>
      </c>
      <c r="D32" s="173" t="s">
        <v>108</v>
      </c>
      <c r="E32" s="173" t="s">
        <v>138</v>
      </c>
      <c r="F32" s="173" t="s">
        <v>159</v>
      </c>
      <c r="G32" s="210">
        <v>0</v>
      </c>
      <c r="H32" s="210">
        <v>0</v>
      </c>
      <c r="I32" s="210">
        <v>0</v>
      </c>
    </row>
    <row r="33" spans="1:9" s="48" customFormat="1" ht="45.75" customHeight="1" x14ac:dyDescent="0.35">
      <c r="A33" s="196" t="s">
        <v>506</v>
      </c>
      <c r="B33" s="177" t="s">
        <v>43</v>
      </c>
      <c r="C33" s="173" t="s">
        <v>173</v>
      </c>
      <c r="D33" s="173" t="s">
        <v>108</v>
      </c>
      <c r="E33" s="173" t="s">
        <v>138</v>
      </c>
      <c r="F33" s="173" t="s">
        <v>507</v>
      </c>
      <c r="G33" s="210">
        <v>0</v>
      </c>
      <c r="H33" s="210">
        <v>0</v>
      </c>
      <c r="I33" s="210">
        <v>0</v>
      </c>
    </row>
    <row r="34" spans="1:9" s="48" customFormat="1" ht="102.75" customHeight="1" x14ac:dyDescent="0.35">
      <c r="A34" s="202" t="s">
        <v>85</v>
      </c>
      <c r="B34" s="177" t="s">
        <v>43</v>
      </c>
      <c r="C34" s="175" t="s">
        <v>173</v>
      </c>
      <c r="D34" s="175" t="s">
        <v>108</v>
      </c>
      <c r="E34" s="173" t="s">
        <v>446</v>
      </c>
      <c r="F34" s="175"/>
      <c r="G34" s="222">
        <f>G36</f>
        <v>0</v>
      </c>
      <c r="H34" s="222">
        <f>H35</f>
        <v>801.89</v>
      </c>
      <c r="I34" s="222">
        <f>I35</f>
        <v>801.89</v>
      </c>
    </row>
    <row r="35" spans="1:9" s="48" customFormat="1" ht="33.75" customHeight="1" x14ac:dyDescent="0.35">
      <c r="A35" s="202"/>
      <c r="B35" s="177" t="s">
        <v>43</v>
      </c>
      <c r="C35" s="175" t="s">
        <v>173</v>
      </c>
      <c r="D35" s="175" t="s">
        <v>108</v>
      </c>
      <c r="E35" s="173" t="s">
        <v>446</v>
      </c>
      <c r="F35" s="175" t="s">
        <v>371</v>
      </c>
      <c r="G35" s="222">
        <v>0</v>
      </c>
      <c r="H35" s="222">
        <f>H36</f>
        <v>801.89</v>
      </c>
      <c r="I35" s="222">
        <f>I36</f>
        <v>801.89</v>
      </c>
    </row>
    <row r="36" spans="1:9" s="48" customFormat="1" ht="45.75" customHeight="1" x14ac:dyDescent="0.2">
      <c r="A36" s="174" t="s">
        <v>390</v>
      </c>
      <c r="B36" s="177" t="s">
        <v>43</v>
      </c>
      <c r="C36" s="175" t="s">
        <v>173</v>
      </c>
      <c r="D36" s="175" t="s">
        <v>108</v>
      </c>
      <c r="E36" s="173" t="s">
        <v>446</v>
      </c>
      <c r="F36" s="175" t="s">
        <v>577</v>
      </c>
      <c r="G36" s="222">
        <v>0</v>
      </c>
      <c r="H36" s="222">
        <v>801.89</v>
      </c>
      <c r="I36" s="222">
        <v>801.89</v>
      </c>
    </row>
    <row r="37" spans="1:9" s="48" customFormat="1" ht="34.5" hidden="1" customHeight="1" x14ac:dyDescent="0.2">
      <c r="A37" s="174" t="s">
        <v>140</v>
      </c>
      <c r="B37" s="177" t="s">
        <v>43</v>
      </c>
      <c r="C37" s="173" t="s">
        <v>173</v>
      </c>
      <c r="D37" s="173" t="s">
        <v>108</v>
      </c>
      <c r="E37" s="173" t="s">
        <v>141</v>
      </c>
      <c r="F37" s="173"/>
      <c r="G37" s="210">
        <v>0</v>
      </c>
      <c r="H37" s="210">
        <f>H38</f>
        <v>0</v>
      </c>
      <c r="I37" s="210">
        <f>I38</f>
        <v>0</v>
      </c>
    </row>
    <row r="38" spans="1:9" s="48" customFormat="1" ht="48.75" hidden="1" customHeight="1" x14ac:dyDescent="0.35">
      <c r="A38" s="194" t="s">
        <v>156</v>
      </c>
      <c r="B38" s="177" t="s">
        <v>43</v>
      </c>
      <c r="C38" s="173" t="s">
        <v>173</v>
      </c>
      <c r="D38" s="173" t="s">
        <v>108</v>
      </c>
      <c r="E38" s="173" t="s">
        <v>142</v>
      </c>
      <c r="F38" s="173" t="s">
        <v>157</v>
      </c>
      <c r="G38" s="210">
        <v>0</v>
      </c>
      <c r="H38" s="210">
        <v>0</v>
      </c>
      <c r="I38" s="210">
        <v>0</v>
      </c>
    </row>
    <row r="39" spans="1:9" s="48" customFormat="1" ht="3.75" hidden="1" customHeight="1" x14ac:dyDescent="0.3">
      <c r="A39" s="193" t="s">
        <v>5</v>
      </c>
      <c r="B39" s="177" t="s">
        <v>43</v>
      </c>
      <c r="C39" s="178" t="s">
        <v>10</v>
      </c>
      <c r="D39" s="178"/>
      <c r="E39" s="178"/>
      <c r="F39" s="178"/>
      <c r="G39" s="211">
        <f t="shared" ref="G39:I41" si="5">G40</f>
        <v>12</v>
      </c>
      <c r="H39" s="211">
        <f t="shared" si="5"/>
        <v>0</v>
      </c>
      <c r="I39" s="211">
        <f t="shared" si="5"/>
        <v>0</v>
      </c>
    </row>
    <row r="40" spans="1:9" s="48" customFormat="1" ht="52.5" hidden="1" customHeight="1" x14ac:dyDescent="0.2">
      <c r="A40" s="319" t="s">
        <v>8</v>
      </c>
      <c r="B40" s="177" t="s">
        <v>43</v>
      </c>
      <c r="C40" s="178" t="s">
        <v>10</v>
      </c>
      <c r="D40" s="178" t="s">
        <v>108</v>
      </c>
      <c r="E40" s="178"/>
      <c r="F40" s="178"/>
      <c r="G40" s="211">
        <f t="shared" si="5"/>
        <v>12</v>
      </c>
      <c r="H40" s="211">
        <f t="shared" si="5"/>
        <v>0</v>
      </c>
      <c r="I40" s="211">
        <f t="shared" si="5"/>
        <v>0</v>
      </c>
    </row>
    <row r="41" spans="1:9" s="48" customFormat="1" ht="52.5" hidden="1" customHeight="1" x14ac:dyDescent="0.2">
      <c r="A41" s="313" t="s">
        <v>46</v>
      </c>
      <c r="B41" s="177" t="s">
        <v>43</v>
      </c>
      <c r="C41" s="173" t="s">
        <v>10</v>
      </c>
      <c r="D41" s="173" t="s">
        <v>108</v>
      </c>
      <c r="E41" s="173" t="s">
        <v>136</v>
      </c>
      <c r="F41" s="173"/>
      <c r="G41" s="210">
        <f t="shared" si="5"/>
        <v>12</v>
      </c>
      <c r="H41" s="210">
        <f t="shared" si="5"/>
        <v>0</v>
      </c>
      <c r="I41" s="210">
        <f t="shared" si="5"/>
        <v>0</v>
      </c>
    </row>
    <row r="42" spans="1:9" s="48" customFormat="1" ht="33.75" hidden="1" customHeight="1" x14ac:dyDescent="0.2">
      <c r="A42" s="313" t="s">
        <v>9</v>
      </c>
      <c r="B42" s="177" t="s">
        <v>43</v>
      </c>
      <c r="C42" s="173" t="s">
        <v>10</v>
      </c>
      <c r="D42" s="173" t="s">
        <v>108</v>
      </c>
      <c r="E42" s="173" t="s">
        <v>7</v>
      </c>
      <c r="F42" s="173" t="s">
        <v>11</v>
      </c>
      <c r="G42" s="210">
        <v>12</v>
      </c>
      <c r="H42" s="210">
        <v>0</v>
      </c>
      <c r="I42" s="210">
        <v>0</v>
      </c>
    </row>
    <row r="43" spans="1:9" s="48" customFormat="1" ht="30.75" customHeight="1" x14ac:dyDescent="0.3">
      <c r="A43" s="193" t="s">
        <v>124</v>
      </c>
      <c r="B43" s="177" t="s">
        <v>43</v>
      </c>
      <c r="C43" s="178" t="s">
        <v>162</v>
      </c>
      <c r="D43" s="178"/>
      <c r="E43" s="178"/>
      <c r="F43" s="178"/>
      <c r="G43" s="211">
        <f t="shared" ref="G43:I44" si="6">G44</f>
        <v>29.16</v>
      </c>
      <c r="H43" s="211">
        <f t="shared" si="6"/>
        <v>1091.52</v>
      </c>
      <c r="I43" s="211">
        <f t="shared" si="6"/>
        <v>1077.67</v>
      </c>
    </row>
    <row r="44" spans="1:9" s="48" customFormat="1" ht="48" customHeight="1" x14ac:dyDescent="0.2">
      <c r="A44" s="311" t="s">
        <v>356</v>
      </c>
      <c r="B44" s="177" t="s">
        <v>43</v>
      </c>
      <c r="C44" s="178" t="s">
        <v>162</v>
      </c>
      <c r="D44" s="178" t="s">
        <v>172</v>
      </c>
      <c r="E44" s="178"/>
      <c r="F44" s="178"/>
      <c r="G44" s="211">
        <f t="shared" si="6"/>
        <v>29.16</v>
      </c>
      <c r="H44" s="211">
        <f t="shared" si="6"/>
        <v>1091.52</v>
      </c>
      <c r="I44" s="211">
        <f t="shared" si="6"/>
        <v>1077.67</v>
      </c>
    </row>
    <row r="45" spans="1:9" s="48" customFormat="1" ht="84.75" customHeight="1" x14ac:dyDescent="0.35">
      <c r="A45" s="194" t="s">
        <v>86</v>
      </c>
      <c r="B45" s="177" t="s">
        <v>43</v>
      </c>
      <c r="C45" s="173" t="s">
        <v>162</v>
      </c>
      <c r="D45" s="173" t="s">
        <v>172</v>
      </c>
      <c r="E45" s="173" t="s">
        <v>143</v>
      </c>
      <c r="F45" s="173"/>
      <c r="G45" s="210">
        <f>G46+G50</f>
        <v>29.16</v>
      </c>
      <c r="H45" s="210">
        <f>H46+H49</f>
        <v>1091.52</v>
      </c>
      <c r="I45" s="210">
        <f>I46+I49</f>
        <v>1077.67</v>
      </c>
    </row>
    <row r="46" spans="1:9" s="48" customFormat="1" ht="45" customHeight="1" x14ac:dyDescent="0.35">
      <c r="A46" s="203" t="s">
        <v>368</v>
      </c>
      <c r="B46" s="177" t="s">
        <v>43</v>
      </c>
      <c r="C46" s="175" t="s">
        <v>162</v>
      </c>
      <c r="D46" s="175" t="s">
        <v>172</v>
      </c>
      <c r="E46" s="173" t="s">
        <v>144</v>
      </c>
      <c r="F46" s="175" t="s">
        <v>441</v>
      </c>
      <c r="G46" s="222">
        <f>G48+G47</f>
        <v>27.16</v>
      </c>
      <c r="H46" s="222">
        <f>H48+H47</f>
        <v>1091.52</v>
      </c>
      <c r="I46" s="222">
        <f>I48+I47</f>
        <v>1077.67</v>
      </c>
    </row>
    <row r="47" spans="1:9" s="48" customFormat="1" ht="30.75" customHeight="1" x14ac:dyDescent="0.35">
      <c r="A47" s="196" t="s">
        <v>131</v>
      </c>
      <c r="B47" s="177" t="s">
        <v>43</v>
      </c>
      <c r="C47" s="175" t="s">
        <v>162</v>
      </c>
      <c r="D47" s="175" t="s">
        <v>172</v>
      </c>
      <c r="E47" s="173" t="s">
        <v>146</v>
      </c>
      <c r="F47" s="175" t="s">
        <v>150</v>
      </c>
      <c r="G47" s="222">
        <v>20.86</v>
      </c>
      <c r="H47" s="222">
        <v>803.43</v>
      </c>
      <c r="I47" s="222">
        <v>803.43</v>
      </c>
    </row>
    <row r="48" spans="1:9" s="48" customFormat="1" ht="78.75" customHeight="1" x14ac:dyDescent="0.2">
      <c r="A48" s="204" t="s">
        <v>132</v>
      </c>
      <c r="B48" s="177" t="s">
        <v>43</v>
      </c>
      <c r="C48" s="173" t="s">
        <v>162</v>
      </c>
      <c r="D48" s="173" t="s">
        <v>172</v>
      </c>
      <c r="E48" s="173" t="s">
        <v>146</v>
      </c>
      <c r="F48" s="173" t="s">
        <v>133</v>
      </c>
      <c r="G48" s="210">
        <v>6.3</v>
      </c>
      <c r="H48" s="210">
        <v>288.08999999999997</v>
      </c>
      <c r="I48" s="210">
        <v>274.24</v>
      </c>
    </row>
    <row r="49" spans="1:9" s="48" customFormat="1" ht="78.75" customHeight="1" x14ac:dyDescent="0.2">
      <c r="A49" s="204"/>
      <c r="B49" s="177" t="s">
        <v>43</v>
      </c>
      <c r="C49" s="173" t="s">
        <v>162</v>
      </c>
      <c r="D49" s="173" t="s">
        <v>172</v>
      </c>
      <c r="E49" s="173" t="s">
        <v>145</v>
      </c>
      <c r="F49" s="173" t="s">
        <v>367</v>
      </c>
      <c r="G49" s="210">
        <v>2</v>
      </c>
      <c r="H49" s="210">
        <f>H50</f>
        <v>0</v>
      </c>
      <c r="I49" s="210">
        <f>I50</f>
        <v>0</v>
      </c>
    </row>
    <row r="50" spans="1:9" s="48" customFormat="1" ht="23.25" x14ac:dyDescent="0.35">
      <c r="A50" s="196" t="s">
        <v>571</v>
      </c>
      <c r="B50" s="177" t="s">
        <v>43</v>
      </c>
      <c r="C50" s="173" t="s">
        <v>162</v>
      </c>
      <c r="D50" s="173" t="s">
        <v>172</v>
      </c>
      <c r="E50" s="173" t="s">
        <v>145</v>
      </c>
      <c r="F50" s="173" t="s">
        <v>157</v>
      </c>
      <c r="G50" s="210">
        <v>2</v>
      </c>
      <c r="H50" s="210">
        <v>0</v>
      </c>
      <c r="I50" s="210">
        <v>0</v>
      </c>
    </row>
    <row r="51" spans="1:9" s="48" customFormat="1" ht="40.5" customHeight="1" x14ac:dyDescent="0.2">
      <c r="A51" s="192" t="s">
        <v>111</v>
      </c>
      <c r="B51" s="177" t="s">
        <v>43</v>
      </c>
      <c r="C51" s="178" t="s">
        <v>108</v>
      </c>
      <c r="D51" s="178"/>
      <c r="E51" s="178"/>
      <c r="F51" s="178"/>
      <c r="G51" s="211">
        <f>G52+G58+G71</f>
        <v>72.03</v>
      </c>
      <c r="H51" s="211">
        <f>H52+H58+H71</f>
        <v>1379.7</v>
      </c>
      <c r="I51" s="211">
        <f>I52+I58+I71</f>
        <v>1310.08</v>
      </c>
    </row>
    <row r="52" spans="1:9" s="48" customFormat="1" ht="60" customHeight="1" x14ac:dyDescent="0.2">
      <c r="A52" s="192" t="s">
        <v>280</v>
      </c>
      <c r="B52" s="177" t="s">
        <v>43</v>
      </c>
      <c r="C52" s="178" t="s">
        <v>108</v>
      </c>
      <c r="D52" s="178" t="s">
        <v>107</v>
      </c>
      <c r="E52" s="178"/>
      <c r="F52" s="178"/>
      <c r="G52" s="211">
        <f t="shared" ref="G52:I54" si="7">G53</f>
        <v>0</v>
      </c>
      <c r="H52" s="211">
        <f t="shared" si="7"/>
        <v>365.29</v>
      </c>
      <c r="I52" s="211">
        <f t="shared" si="7"/>
        <v>365.67</v>
      </c>
    </row>
    <row r="53" spans="1:9" s="48" customFormat="1" ht="32.25" customHeight="1" x14ac:dyDescent="0.2">
      <c r="A53" s="195" t="s">
        <v>47</v>
      </c>
      <c r="B53" s="177" t="s">
        <v>43</v>
      </c>
      <c r="C53" s="173" t="s">
        <v>108</v>
      </c>
      <c r="D53" s="173" t="s">
        <v>107</v>
      </c>
      <c r="E53" s="173" t="s">
        <v>33</v>
      </c>
      <c r="F53" s="173"/>
      <c r="G53" s="210">
        <f t="shared" si="7"/>
        <v>0</v>
      </c>
      <c r="H53" s="210">
        <f t="shared" si="7"/>
        <v>365.29</v>
      </c>
      <c r="I53" s="210">
        <f t="shared" si="7"/>
        <v>365.67</v>
      </c>
    </row>
    <row r="54" spans="1:9" s="48" customFormat="1" ht="31.5" customHeight="1" x14ac:dyDescent="0.2">
      <c r="A54" s="195" t="s">
        <v>149</v>
      </c>
      <c r="B54" s="177" t="s">
        <v>43</v>
      </c>
      <c r="C54" s="173" t="s">
        <v>108</v>
      </c>
      <c r="D54" s="173" t="s">
        <v>107</v>
      </c>
      <c r="E54" s="173" t="s">
        <v>34</v>
      </c>
      <c r="F54" s="173"/>
      <c r="G54" s="210">
        <f t="shared" si="7"/>
        <v>0</v>
      </c>
      <c r="H54" s="210">
        <f t="shared" si="7"/>
        <v>365.29</v>
      </c>
      <c r="I54" s="210">
        <f t="shared" si="7"/>
        <v>365.67</v>
      </c>
    </row>
    <row r="55" spans="1:9" s="48" customFormat="1" ht="69.75" x14ac:dyDescent="0.2">
      <c r="A55" s="204" t="s">
        <v>369</v>
      </c>
      <c r="B55" s="177" t="s">
        <v>43</v>
      </c>
      <c r="C55" s="173" t="s">
        <v>108</v>
      </c>
      <c r="D55" s="173" t="s">
        <v>107</v>
      </c>
      <c r="E55" s="173" t="s">
        <v>34</v>
      </c>
      <c r="F55" s="173" t="s">
        <v>441</v>
      </c>
      <c r="G55" s="210">
        <f>G56+G57</f>
        <v>0</v>
      </c>
      <c r="H55" s="210">
        <f>H56+H57</f>
        <v>365.29</v>
      </c>
      <c r="I55" s="210">
        <f>I56+I57</f>
        <v>365.67</v>
      </c>
    </row>
    <row r="56" spans="1:9" s="48" customFormat="1" ht="40.5" customHeight="1" x14ac:dyDescent="0.35">
      <c r="A56" s="196" t="s">
        <v>131</v>
      </c>
      <c r="B56" s="177" t="s">
        <v>43</v>
      </c>
      <c r="C56" s="173" t="s">
        <v>108</v>
      </c>
      <c r="D56" s="173" t="s">
        <v>107</v>
      </c>
      <c r="E56" s="173" t="s">
        <v>34</v>
      </c>
      <c r="F56" s="173" t="s">
        <v>150</v>
      </c>
      <c r="G56" s="210">
        <v>0</v>
      </c>
      <c r="H56" s="224">
        <v>303.75</v>
      </c>
      <c r="I56" s="224">
        <v>304.13</v>
      </c>
    </row>
    <row r="57" spans="1:9" s="48" customFormat="1" ht="66.75" customHeight="1" x14ac:dyDescent="0.2">
      <c r="A57" s="204" t="s">
        <v>132</v>
      </c>
      <c r="B57" s="177" t="s">
        <v>43</v>
      </c>
      <c r="C57" s="173" t="s">
        <v>108</v>
      </c>
      <c r="D57" s="173" t="s">
        <v>107</v>
      </c>
      <c r="E57" s="173" t="s">
        <v>34</v>
      </c>
      <c r="F57" s="173" t="s">
        <v>133</v>
      </c>
      <c r="G57" s="210">
        <v>0</v>
      </c>
      <c r="H57" s="210">
        <v>61.54</v>
      </c>
      <c r="I57" s="210">
        <v>61.54</v>
      </c>
    </row>
    <row r="58" spans="1:9" s="48" customFormat="1" ht="75.75" customHeight="1" x14ac:dyDescent="0.2">
      <c r="A58" s="197" t="s">
        <v>274</v>
      </c>
      <c r="B58" s="177" t="s">
        <v>43</v>
      </c>
      <c r="C58" s="178" t="s">
        <v>108</v>
      </c>
      <c r="D58" s="178" t="s">
        <v>151</v>
      </c>
      <c r="E58" s="178"/>
      <c r="F58" s="178"/>
      <c r="G58" s="211">
        <f t="shared" ref="G58:I59" si="8">G59</f>
        <v>72.03</v>
      </c>
      <c r="H58" s="211">
        <f t="shared" si="8"/>
        <v>1011.1999999999999</v>
      </c>
      <c r="I58" s="211">
        <f t="shared" si="8"/>
        <v>941.19999999999993</v>
      </c>
    </row>
    <row r="59" spans="1:9" s="48" customFormat="1" ht="48.75" customHeight="1" x14ac:dyDescent="0.2">
      <c r="A59" s="198" t="s">
        <v>47</v>
      </c>
      <c r="B59" s="177" t="s">
        <v>43</v>
      </c>
      <c r="C59" s="173" t="s">
        <v>108</v>
      </c>
      <c r="D59" s="173" t="s">
        <v>151</v>
      </c>
      <c r="E59" s="173" t="s">
        <v>35</v>
      </c>
      <c r="F59" s="173"/>
      <c r="G59" s="210">
        <f t="shared" si="8"/>
        <v>72.03</v>
      </c>
      <c r="H59" s="210">
        <f t="shared" si="8"/>
        <v>1011.1999999999999</v>
      </c>
      <c r="I59" s="210">
        <f t="shared" si="8"/>
        <v>941.19999999999993</v>
      </c>
    </row>
    <row r="60" spans="1:9" s="48" customFormat="1" ht="33.75" customHeight="1" x14ac:dyDescent="0.2">
      <c r="A60" s="195" t="s">
        <v>54</v>
      </c>
      <c r="B60" s="177" t="s">
        <v>43</v>
      </c>
      <c r="C60" s="173" t="s">
        <v>108</v>
      </c>
      <c r="D60" s="173" t="s">
        <v>151</v>
      </c>
      <c r="E60" s="173" t="s">
        <v>36</v>
      </c>
      <c r="F60" s="173"/>
      <c r="G60" s="210">
        <f>G61+G64+G67+G68+G70</f>
        <v>72.03</v>
      </c>
      <c r="H60" s="210">
        <f>H61+H64+H67+H68+H69+H70</f>
        <v>1011.1999999999999</v>
      </c>
      <c r="I60" s="210">
        <f>I61+I64+I67+I68+I69</f>
        <v>941.19999999999993</v>
      </c>
    </row>
    <row r="61" spans="1:9" s="48" customFormat="1" ht="43.5" customHeight="1" x14ac:dyDescent="0.35">
      <c r="A61" s="203" t="s">
        <v>368</v>
      </c>
      <c r="B61" s="177" t="s">
        <v>43</v>
      </c>
      <c r="C61" s="173" t="s">
        <v>108</v>
      </c>
      <c r="D61" s="173" t="s">
        <v>151</v>
      </c>
      <c r="E61" s="173" t="s">
        <v>37</v>
      </c>
      <c r="F61" s="173" t="s">
        <v>441</v>
      </c>
      <c r="G61" s="210">
        <f>G62+G63</f>
        <v>17.46</v>
      </c>
      <c r="H61" s="210">
        <f>H62+H63</f>
        <v>1011.1999999999999</v>
      </c>
      <c r="I61" s="210">
        <f>I62+I63</f>
        <v>941.19999999999993</v>
      </c>
    </row>
    <row r="62" spans="1:9" s="48" customFormat="1" ht="30" customHeight="1" x14ac:dyDescent="0.35">
      <c r="A62" s="196" t="s">
        <v>131</v>
      </c>
      <c r="B62" s="177" t="s">
        <v>43</v>
      </c>
      <c r="C62" s="173" t="s">
        <v>108</v>
      </c>
      <c r="D62" s="173" t="s">
        <v>151</v>
      </c>
      <c r="E62" s="173" t="s">
        <v>37</v>
      </c>
      <c r="F62" s="173" t="s">
        <v>150</v>
      </c>
      <c r="G62" s="210">
        <v>13.41</v>
      </c>
      <c r="H62" s="210">
        <v>782.43</v>
      </c>
      <c r="I62" s="210">
        <v>732.43</v>
      </c>
    </row>
    <row r="63" spans="1:9" s="48" customFormat="1" ht="75.75" customHeight="1" x14ac:dyDescent="0.2">
      <c r="A63" s="204" t="s">
        <v>132</v>
      </c>
      <c r="B63" s="177" t="s">
        <v>43</v>
      </c>
      <c r="C63" s="173" t="s">
        <v>108</v>
      </c>
      <c r="D63" s="173" t="s">
        <v>151</v>
      </c>
      <c r="E63" s="173" t="s">
        <v>37</v>
      </c>
      <c r="F63" s="173" t="s">
        <v>133</v>
      </c>
      <c r="G63" s="210">
        <v>4.05</v>
      </c>
      <c r="H63" s="210">
        <v>228.77</v>
      </c>
      <c r="I63" s="210">
        <v>208.77</v>
      </c>
    </row>
    <row r="64" spans="1:9" s="48" customFormat="1" ht="46.5" customHeight="1" x14ac:dyDescent="0.2">
      <c r="A64" s="204" t="s">
        <v>369</v>
      </c>
      <c r="B64" s="177" t="s">
        <v>43</v>
      </c>
      <c r="C64" s="173" t="s">
        <v>108</v>
      </c>
      <c r="D64" s="173" t="s">
        <v>151</v>
      </c>
      <c r="E64" s="173" t="s">
        <v>38</v>
      </c>
      <c r="F64" s="173" t="s">
        <v>367</v>
      </c>
      <c r="G64" s="210">
        <f>G65+G66+G68</f>
        <v>53.569999999999993</v>
      </c>
      <c r="H64" s="210">
        <f>H65+H66</f>
        <v>0</v>
      </c>
      <c r="I64" s="210">
        <f>I65+I66</f>
        <v>0</v>
      </c>
    </row>
    <row r="65" spans="1:9" s="48" customFormat="1" ht="24" customHeight="1" x14ac:dyDescent="0.35">
      <c r="A65" s="196" t="s">
        <v>112</v>
      </c>
      <c r="B65" s="177" t="s">
        <v>43</v>
      </c>
      <c r="C65" s="173" t="s">
        <v>108</v>
      </c>
      <c r="D65" s="173" t="s">
        <v>151</v>
      </c>
      <c r="E65" s="173" t="s">
        <v>38</v>
      </c>
      <c r="F65" s="173" t="s">
        <v>152</v>
      </c>
      <c r="G65" s="210">
        <v>35.83</v>
      </c>
      <c r="H65" s="210">
        <v>0</v>
      </c>
      <c r="I65" s="210">
        <v>0</v>
      </c>
    </row>
    <row r="66" spans="1:9" s="48" customFormat="1" ht="47.25" customHeight="1" x14ac:dyDescent="0.35">
      <c r="A66" s="196" t="s">
        <v>570</v>
      </c>
      <c r="B66" s="177" t="s">
        <v>43</v>
      </c>
      <c r="C66" s="173" t="s">
        <v>108</v>
      </c>
      <c r="D66" s="173" t="s">
        <v>151</v>
      </c>
      <c r="E66" s="173" t="s">
        <v>38</v>
      </c>
      <c r="F66" s="173" t="s">
        <v>157</v>
      </c>
      <c r="G66" s="210">
        <v>17.739999999999998</v>
      </c>
      <c r="H66" s="210">
        <v>0</v>
      </c>
      <c r="I66" s="210">
        <v>0</v>
      </c>
    </row>
    <row r="67" spans="1:9" s="48" customFormat="1" ht="27.75" customHeight="1" x14ac:dyDescent="0.35">
      <c r="A67" s="196" t="s">
        <v>572</v>
      </c>
      <c r="B67" s="177" t="s">
        <v>43</v>
      </c>
      <c r="C67" s="173" t="s">
        <v>108</v>
      </c>
      <c r="D67" s="173" t="s">
        <v>151</v>
      </c>
      <c r="E67" s="173" t="s">
        <v>38</v>
      </c>
      <c r="F67" s="173" t="s">
        <v>573</v>
      </c>
      <c r="G67" s="210">
        <v>1</v>
      </c>
      <c r="H67" s="210">
        <f>H68+H69+H70</f>
        <v>0</v>
      </c>
      <c r="I67" s="210">
        <f>I68+I69+I70</f>
        <v>0</v>
      </c>
    </row>
    <row r="68" spans="1:9" s="48" customFormat="1" ht="51" customHeight="1" x14ac:dyDescent="0.35">
      <c r="A68" s="196" t="s">
        <v>158</v>
      </c>
      <c r="B68" s="177" t="s">
        <v>43</v>
      </c>
      <c r="C68" s="173" t="s">
        <v>108</v>
      </c>
      <c r="D68" s="173" t="s">
        <v>151</v>
      </c>
      <c r="E68" s="173" t="s">
        <v>38</v>
      </c>
      <c r="F68" s="173" t="s">
        <v>159</v>
      </c>
      <c r="G68" s="210">
        <f>G69+G71</f>
        <v>0</v>
      </c>
      <c r="H68" s="210">
        <v>0</v>
      </c>
      <c r="I68" s="210">
        <v>0</v>
      </c>
    </row>
    <row r="69" spans="1:9" s="48" customFormat="1" ht="31.5" customHeight="1" x14ac:dyDescent="0.35">
      <c r="A69" s="196" t="s">
        <v>160</v>
      </c>
      <c r="B69" s="177" t="s">
        <v>43</v>
      </c>
      <c r="C69" s="173" t="s">
        <v>108</v>
      </c>
      <c r="D69" s="173" t="s">
        <v>151</v>
      </c>
      <c r="E69" s="173" t="s">
        <v>38</v>
      </c>
      <c r="F69" s="173" t="s">
        <v>161</v>
      </c>
      <c r="G69" s="210">
        <f>G71+G72</f>
        <v>0</v>
      </c>
      <c r="H69" s="210">
        <v>0</v>
      </c>
      <c r="I69" s="210">
        <v>0</v>
      </c>
    </row>
    <row r="70" spans="1:9" s="48" customFormat="1" ht="36" customHeight="1" x14ac:dyDescent="0.35">
      <c r="A70" s="196" t="s">
        <v>506</v>
      </c>
      <c r="B70" s="177" t="s">
        <v>43</v>
      </c>
      <c r="C70" s="173" t="s">
        <v>108</v>
      </c>
      <c r="D70" s="173" t="s">
        <v>151</v>
      </c>
      <c r="E70" s="173" t="s">
        <v>38</v>
      </c>
      <c r="F70" s="173" t="s">
        <v>507</v>
      </c>
      <c r="G70" s="210">
        <f>G71+G73</f>
        <v>0</v>
      </c>
      <c r="H70" s="210">
        <v>0</v>
      </c>
      <c r="I70" s="210">
        <v>0</v>
      </c>
    </row>
    <row r="71" spans="1:9" s="48" customFormat="1" ht="30.75" customHeight="1" x14ac:dyDescent="0.3">
      <c r="A71" s="199" t="s">
        <v>271</v>
      </c>
      <c r="B71" s="177" t="s">
        <v>43</v>
      </c>
      <c r="C71" s="178" t="s">
        <v>108</v>
      </c>
      <c r="D71" s="178" t="s">
        <v>162</v>
      </c>
      <c r="E71" s="178"/>
      <c r="F71" s="178"/>
      <c r="G71" s="211">
        <f t="shared" ref="G71:I72" si="9">G72</f>
        <v>0</v>
      </c>
      <c r="H71" s="211">
        <f t="shared" si="9"/>
        <v>3.21</v>
      </c>
      <c r="I71" s="211">
        <f t="shared" si="9"/>
        <v>3.21</v>
      </c>
    </row>
    <row r="72" spans="1:9" s="48" customFormat="1" ht="44.25" customHeight="1" x14ac:dyDescent="0.35">
      <c r="A72" s="196" t="s">
        <v>113</v>
      </c>
      <c r="B72" s="177" t="s">
        <v>43</v>
      </c>
      <c r="C72" s="173" t="s">
        <v>108</v>
      </c>
      <c r="D72" s="173" t="s">
        <v>162</v>
      </c>
      <c r="E72" s="173" t="s">
        <v>39</v>
      </c>
      <c r="F72" s="173"/>
      <c r="G72" s="210">
        <f t="shared" si="9"/>
        <v>0</v>
      </c>
      <c r="H72" s="210">
        <f t="shared" si="9"/>
        <v>3.21</v>
      </c>
      <c r="I72" s="210">
        <f t="shared" si="9"/>
        <v>3.21</v>
      </c>
    </row>
    <row r="73" spans="1:9" s="48" customFormat="1" ht="30.75" customHeight="1" x14ac:dyDescent="0.35">
      <c r="A73" s="196" t="s">
        <v>163</v>
      </c>
      <c r="B73" s="177" t="s">
        <v>43</v>
      </c>
      <c r="C73" s="173" t="s">
        <v>108</v>
      </c>
      <c r="D73" s="173" t="s">
        <v>162</v>
      </c>
      <c r="E73" s="173" t="s">
        <v>39</v>
      </c>
      <c r="F73" s="173" t="s">
        <v>164</v>
      </c>
      <c r="G73" s="210">
        <v>0</v>
      </c>
      <c r="H73" s="210">
        <v>3.21</v>
      </c>
      <c r="I73" s="210">
        <v>3.21</v>
      </c>
    </row>
    <row r="74" spans="1:9" s="48" customFormat="1" ht="30" customHeight="1" x14ac:dyDescent="0.3">
      <c r="A74" s="199" t="s">
        <v>166</v>
      </c>
      <c r="B74" s="177" t="s">
        <v>43</v>
      </c>
      <c r="C74" s="178" t="s">
        <v>107</v>
      </c>
      <c r="D74" s="178"/>
      <c r="E74" s="178"/>
      <c r="F74" s="178"/>
      <c r="G74" s="211">
        <f t="shared" ref="G74:I75" si="10">G75</f>
        <v>13.4</v>
      </c>
      <c r="H74" s="211">
        <f t="shared" si="10"/>
        <v>122.7</v>
      </c>
      <c r="I74" s="211">
        <f t="shared" si="10"/>
        <v>122.7</v>
      </c>
    </row>
    <row r="75" spans="1:9" s="48" customFormat="1" ht="32.25" customHeight="1" x14ac:dyDescent="0.3">
      <c r="A75" s="193" t="s">
        <v>300</v>
      </c>
      <c r="B75" s="177" t="s">
        <v>43</v>
      </c>
      <c r="C75" s="178" t="s">
        <v>107</v>
      </c>
      <c r="D75" s="178" t="s">
        <v>167</v>
      </c>
      <c r="E75" s="178"/>
      <c r="F75" s="178"/>
      <c r="G75" s="211">
        <f t="shared" si="10"/>
        <v>13.4</v>
      </c>
      <c r="H75" s="211">
        <f t="shared" si="10"/>
        <v>122.7</v>
      </c>
      <c r="I75" s="211">
        <f t="shared" si="10"/>
        <v>122.7</v>
      </c>
    </row>
    <row r="76" spans="1:9" s="48" customFormat="1" ht="49.5" customHeight="1" x14ac:dyDescent="0.35">
      <c r="A76" s="194" t="s">
        <v>116</v>
      </c>
      <c r="B76" s="177" t="s">
        <v>43</v>
      </c>
      <c r="C76" s="173" t="s">
        <v>107</v>
      </c>
      <c r="D76" s="173" t="s">
        <v>167</v>
      </c>
      <c r="E76" s="173" t="s">
        <v>443</v>
      </c>
      <c r="F76" s="173"/>
      <c r="G76" s="210">
        <f>G77+G81</f>
        <v>13.4</v>
      </c>
      <c r="H76" s="210">
        <f>H77+H80</f>
        <v>122.7</v>
      </c>
      <c r="I76" s="210">
        <f>I77+I80</f>
        <v>122.7</v>
      </c>
    </row>
    <row r="77" spans="1:9" s="48" customFormat="1" ht="73.5" customHeight="1" x14ac:dyDescent="0.2">
      <c r="A77" s="204" t="s">
        <v>369</v>
      </c>
      <c r="B77" s="177" t="s">
        <v>43</v>
      </c>
      <c r="C77" s="173" t="s">
        <v>107</v>
      </c>
      <c r="D77" s="173" t="s">
        <v>167</v>
      </c>
      <c r="E77" s="173" t="s">
        <v>443</v>
      </c>
      <c r="F77" s="173"/>
      <c r="G77" s="210">
        <f>G78+G79</f>
        <v>12.66</v>
      </c>
      <c r="H77" s="210">
        <f>H79+H78</f>
        <v>120.7</v>
      </c>
      <c r="I77" s="210">
        <f>I79+I78</f>
        <v>120.7</v>
      </c>
    </row>
    <row r="78" spans="1:9" s="48" customFormat="1" ht="34.5" customHeight="1" x14ac:dyDescent="0.35">
      <c r="A78" s="196" t="s">
        <v>131</v>
      </c>
      <c r="B78" s="177" t="s">
        <v>43</v>
      </c>
      <c r="C78" s="173" t="s">
        <v>107</v>
      </c>
      <c r="D78" s="173" t="s">
        <v>167</v>
      </c>
      <c r="E78" s="173" t="s">
        <v>443</v>
      </c>
      <c r="F78" s="173" t="s">
        <v>150</v>
      </c>
      <c r="G78" s="210">
        <v>9.7200000000000006</v>
      </c>
      <c r="H78" s="210">
        <v>92.7</v>
      </c>
      <c r="I78" s="210">
        <v>92.7</v>
      </c>
    </row>
    <row r="79" spans="1:9" s="52" customFormat="1" ht="72.75" customHeight="1" x14ac:dyDescent="0.2">
      <c r="A79" s="204" t="s">
        <v>132</v>
      </c>
      <c r="B79" s="177" t="s">
        <v>43</v>
      </c>
      <c r="C79" s="173" t="s">
        <v>107</v>
      </c>
      <c r="D79" s="173" t="s">
        <v>167</v>
      </c>
      <c r="E79" s="173" t="s">
        <v>443</v>
      </c>
      <c r="F79" s="173" t="s">
        <v>133</v>
      </c>
      <c r="G79" s="210">
        <v>2.94</v>
      </c>
      <c r="H79" s="210">
        <v>28</v>
      </c>
      <c r="I79" s="210">
        <v>28</v>
      </c>
    </row>
    <row r="80" spans="1:9" s="52" customFormat="1" ht="72.75" customHeight="1" x14ac:dyDescent="0.2">
      <c r="A80" s="204"/>
      <c r="B80" s="177" t="s">
        <v>43</v>
      </c>
      <c r="C80" s="173" t="s">
        <v>107</v>
      </c>
      <c r="D80" s="173" t="s">
        <v>167</v>
      </c>
      <c r="E80" s="173" t="s">
        <v>443</v>
      </c>
      <c r="F80" s="173" t="s">
        <v>367</v>
      </c>
      <c r="G80" s="210">
        <v>0.74</v>
      </c>
      <c r="H80" s="210">
        <f>H81</f>
        <v>2</v>
      </c>
      <c r="I80" s="210">
        <f>I81</f>
        <v>2</v>
      </c>
    </row>
    <row r="81" spans="1:9" s="48" customFormat="1" ht="35.25" customHeight="1" x14ac:dyDescent="0.35">
      <c r="A81" s="196" t="s">
        <v>571</v>
      </c>
      <c r="B81" s="177" t="s">
        <v>43</v>
      </c>
      <c r="C81" s="173" t="s">
        <v>107</v>
      </c>
      <c r="D81" s="173" t="s">
        <v>167</v>
      </c>
      <c r="E81" s="173" t="s">
        <v>443</v>
      </c>
      <c r="F81" s="173" t="s">
        <v>157</v>
      </c>
      <c r="G81" s="210">
        <v>0.74</v>
      </c>
      <c r="H81" s="210">
        <v>2</v>
      </c>
      <c r="I81" s="210">
        <v>2</v>
      </c>
    </row>
    <row r="82" spans="1:9" s="49" customFormat="1" ht="39.75" hidden="1" customHeight="1" x14ac:dyDescent="0.3">
      <c r="A82" s="199" t="s">
        <v>5</v>
      </c>
      <c r="B82" s="177" t="s">
        <v>43</v>
      </c>
      <c r="C82" s="178" t="s">
        <v>10</v>
      </c>
      <c r="D82" s="178"/>
      <c r="E82" s="178"/>
      <c r="F82" s="178"/>
      <c r="G82" s="211">
        <f t="shared" ref="G82:I84" si="11">G83</f>
        <v>0</v>
      </c>
      <c r="H82" s="211">
        <f t="shared" si="11"/>
        <v>0</v>
      </c>
      <c r="I82" s="211">
        <f t="shared" si="11"/>
        <v>0</v>
      </c>
    </row>
    <row r="83" spans="1:9" s="50" customFormat="1" ht="36.75" hidden="1" customHeight="1" x14ac:dyDescent="0.3">
      <c r="A83" s="199" t="s">
        <v>8</v>
      </c>
      <c r="B83" s="177" t="s">
        <v>43</v>
      </c>
      <c r="C83" s="178" t="s">
        <v>10</v>
      </c>
      <c r="D83" s="178" t="s">
        <v>108</v>
      </c>
      <c r="E83" s="178"/>
      <c r="F83" s="178"/>
      <c r="G83" s="211">
        <f t="shared" si="11"/>
        <v>0</v>
      </c>
      <c r="H83" s="211">
        <f t="shared" si="11"/>
        <v>0</v>
      </c>
      <c r="I83" s="211">
        <f t="shared" si="11"/>
        <v>0</v>
      </c>
    </row>
    <row r="84" spans="1:9" ht="29.25" hidden="1" customHeight="1" x14ac:dyDescent="0.35">
      <c r="A84" s="196" t="s">
        <v>147</v>
      </c>
      <c r="B84" s="177" t="s">
        <v>43</v>
      </c>
      <c r="C84" s="173" t="s">
        <v>10</v>
      </c>
      <c r="D84" s="173" t="s">
        <v>108</v>
      </c>
      <c r="E84" s="173" t="s">
        <v>136</v>
      </c>
      <c r="F84" s="173"/>
      <c r="G84" s="210">
        <f t="shared" si="11"/>
        <v>0</v>
      </c>
      <c r="H84" s="210">
        <f t="shared" si="11"/>
        <v>0</v>
      </c>
      <c r="I84" s="210">
        <f t="shared" si="11"/>
        <v>0</v>
      </c>
    </row>
    <row r="85" spans="1:9" s="48" customFormat="1" ht="30.75" hidden="1" customHeight="1" x14ac:dyDescent="0.35">
      <c r="A85" s="196" t="s">
        <v>9</v>
      </c>
      <c r="B85" s="177" t="s">
        <v>43</v>
      </c>
      <c r="C85" s="173" t="s">
        <v>10</v>
      </c>
      <c r="D85" s="173" t="s">
        <v>108</v>
      </c>
      <c r="E85" s="173" t="s">
        <v>7</v>
      </c>
      <c r="F85" s="173" t="s">
        <v>11</v>
      </c>
      <c r="G85" s="210">
        <v>0</v>
      </c>
      <c r="H85" s="210">
        <v>0</v>
      </c>
      <c r="I85" s="210">
        <v>0</v>
      </c>
    </row>
    <row r="86" spans="1:9" ht="35.25" customHeight="1" x14ac:dyDescent="0.3">
      <c r="A86" s="199" t="s">
        <v>126</v>
      </c>
      <c r="B86" s="177" t="s">
        <v>43</v>
      </c>
      <c r="C86" s="178" t="s">
        <v>175</v>
      </c>
      <c r="D86" s="178" t="s">
        <v>175</v>
      </c>
      <c r="E86" s="178" t="s">
        <v>148</v>
      </c>
      <c r="F86" s="178" t="s">
        <v>128</v>
      </c>
      <c r="G86" s="211">
        <v>-66.13</v>
      </c>
      <c r="H86" s="211">
        <v>83.91</v>
      </c>
      <c r="I86" s="211">
        <v>167.88</v>
      </c>
    </row>
    <row r="87" spans="1:9" ht="30" customHeight="1" x14ac:dyDescent="0.2">
      <c r="A87" s="380" t="s">
        <v>242</v>
      </c>
      <c r="B87" s="380"/>
      <c r="C87" s="380"/>
      <c r="D87" s="380"/>
      <c r="E87" s="380"/>
      <c r="F87" s="380"/>
      <c r="G87" s="225">
        <f>G7</f>
        <v>96.700000000000017</v>
      </c>
      <c r="H87" s="225">
        <f>H7</f>
        <v>3479.7199999999993</v>
      </c>
      <c r="I87" s="225">
        <f>I7</f>
        <v>3480.22</v>
      </c>
    </row>
  </sheetData>
  <mergeCells count="4">
    <mergeCell ref="F1:I1"/>
    <mergeCell ref="A87:F87"/>
    <mergeCell ref="A3:I3"/>
    <mergeCell ref="F4:I4"/>
  </mergeCells>
  <phoneticPr fontId="3" type="noConversion"/>
  <pageMargins left="0.27" right="0.18" top="0.56000000000000005" bottom="0.38" header="0.3" footer="0.4"/>
  <pageSetup paperSize="9" scale="35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7" workbookViewId="0">
      <selection activeCell="C10" sqref="C10"/>
    </sheetView>
  </sheetViews>
  <sheetFormatPr defaultRowHeight="12.75" x14ac:dyDescent="0.2"/>
  <cols>
    <col min="1" max="1" width="50.5703125" customWidth="1"/>
    <col min="2" max="2" width="20.7109375" customWidth="1"/>
    <col min="3" max="3" width="14.5703125" customWidth="1"/>
  </cols>
  <sheetData>
    <row r="1" spans="1:3" ht="150.75" customHeight="1" x14ac:dyDescent="0.3">
      <c r="A1" s="312"/>
      <c r="B1" s="362" t="s">
        <v>560</v>
      </c>
      <c r="C1" s="362"/>
    </row>
    <row r="2" spans="1:3" ht="6" customHeight="1" x14ac:dyDescent="0.3">
      <c r="A2" s="103"/>
      <c r="B2" s="103"/>
      <c r="C2" s="103"/>
    </row>
    <row r="3" spans="1:3" x14ac:dyDescent="0.2">
      <c r="C3" s="40"/>
    </row>
    <row r="4" spans="1:3" ht="96.75" customHeight="1" x14ac:dyDescent="0.2">
      <c r="A4" s="359" t="s">
        <v>552</v>
      </c>
      <c r="B4" s="359"/>
      <c r="C4" s="359"/>
    </row>
    <row r="5" spans="1:3" ht="15.75" x14ac:dyDescent="0.2">
      <c r="A5" s="56"/>
      <c r="B5" s="56"/>
      <c r="C5" s="258" t="s">
        <v>387</v>
      </c>
    </row>
    <row r="6" spans="1:3" ht="37.5" x14ac:dyDescent="0.2">
      <c r="A6" s="96" t="s">
        <v>511</v>
      </c>
      <c r="B6" s="96" t="s">
        <v>512</v>
      </c>
      <c r="C6" s="259" t="s">
        <v>275</v>
      </c>
    </row>
    <row r="7" spans="1:3" x14ac:dyDescent="0.2">
      <c r="A7" s="260">
        <v>1</v>
      </c>
      <c r="B7" s="260">
        <v>2</v>
      </c>
      <c r="C7" s="260">
        <v>3</v>
      </c>
    </row>
    <row r="8" spans="1:3" ht="142.5" customHeight="1" x14ac:dyDescent="0.3">
      <c r="A8" s="261" t="s">
        <v>513</v>
      </c>
      <c r="B8" s="262"/>
      <c r="C8" s="263">
        <v>801.89</v>
      </c>
    </row>
    <row r="9" spans="1:3" ht="38.25" customHeight="1" x14ac:dyDescent="0.25">
      <c r="A9" s="264" t="s">
        <v>514</v>
      </c>
      <c r="B9" s="264" t="s">
        <v>515</v>
      </c>
      <c r="C9" s="265">
        <f>C8</f>
        <v>801.89</v>
      </c>
    </row>
    <row r="10" spans="1:3" ht="15.75" x14ac:dyDescent="0.25">
      <c r="A10" s="266"/>
      <c r="B10" s="266"/>
      <c r="C10" s="267"/>
    </row>
  </sheetData>
  <mergeCells count="2">
    <mergeCell ref="A4:C4"/>
    <mergeCell ref="B1:C1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opLeftCell="A7" workbookViewId="0">
      <selection activeCell="E9" sqref="E9:E10"/>
    </sheetView>
  </sheetViews>
  <sheetFormatPr defaultRowHeight="12.75" x14ac:dyDescent="0.2"/>
  <cols>
    <col min="1" max="1" width="45.140625" customWidth="1"/>
    <col min="3" max="3" width="17.5703125" customWidth="1"/>
    <col min="4" max="4" width="13.140625" customWidth="1"/>
  </cols>
  <sheetData>
    <row r="2" spans="1:4" ht="166.5" customHeight="1" x14ac:dyDescent="0.3">
      <c r="B2" s="362" t="s">
        <v>553</v>
      </c>
      <c r="C2" s="362"/>
      <c r="D2" s="362"/>
    </row>
    <row r="3" spans="1:4" x14ac:dyDescent="0.2">
      <c r="C3" s="40"/>
    </row>
    <row r="4" spans="1:4" ht="97.5" customHeight="1" x14ac:dyDescent="0.2">
      <c r="A4" s="359" t="s">
        <v>554</v>
      </c>
      <c r="B4" s="359"/>
      <c r="C4" s="359"/>
      <c r="D4" s="359"/>
    </row>
    <row r="5" spans="1:4" ht="15.75" x14ac:dyDescent="0.2">
      <c r="A5" s="56"/>
      <c r="B5" s="56"/>
      <c r="C5" s="258" t="s">
        <v>387</v>
      </c>
    </row>
    <row r="6" spans="1:4" ht="75" x14ac:dyDescent="0.2">
      <c r="A6" s="96" t="s">
        <v>511</v>
      </c>
      <c r="B6" s="96" t="s">
        <v>512</v>
      </c>
      <c r="C6" s="259" t="s">
        <v>139</v>
      </c>
      <c r="D6" s="259" t="s">
        <v>555</v>
      </c>
    </row>
    <row r="7" spans="1:4" x14ac:dyDescent="0.2">
      <c r="A7" s="260">
        <v>1</v>
      </c>
      <c r="B7" s="260">
        <v>2</v>
      </c>
      <c r="C7" s="260">
        <v>3</v>
      </c>
      <c r="D7" s="269"/>
    </row>
    <row r="8" spans="1:4" ht="168.75" customHeight="1" x14ac:dyDescent="0.3">
      <c r="A8" s="261" t="s">
        <v>513</v>
      </c>
      <c r="B8" s="262"/>
      <c r="C8" s="263">
        <v>801.89</v>
      </c>
      <c r="D8" s="268">
        <v>801.89</v>
      </c>
    </row>
    <row r="9" spans="1:4" ht="15.75" x14ac:dyDescent="0.25">
      <c r="A9" s="264" t="s">
        <v>514</v>
      </c>
      <c r="B9" s="264"/>
      <c r="C9" s="265">
        <f>C8</f>
        <v>801.89</v>
      </c>
      <c r="D9" s="269">
        <f>D8</f>
        <v>801.89</v>
      </c>
    </row>
    <row r="10" spans="1:4" ht="15.75" x14ac:dyDescent="0.25">
      <c r="A10" s="266"/>
      <c r="B10" s="266"/>
      <c r="C10" s="267"/>
    </row>
  </sheetData>
  <mergeCells count="2">
    <mergeCell ref="B2:D2"/>
    <mergeCell ref="A4:D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topLeftCell="A25" zoomScale="75" zoomScaleNormal="75" workbookViewId="0">
      <selection activeCell="J6" sqref="J6"/>
    </sheetView>
  </sheetViews>
  <sheetFormatPr defaultRowHeight="15.75" x14ac:dyDescent="0.25"/>
  <cols>
    <col min="1" max="1" width="83" style="1" customWidth="1"/>
    <col min="2" max="2" width="45.285156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 x14ac:dyDescent="0.25">
      <c r="C1" s="326" t="s">
        <v>539</v>
      </c>
      <c r="D1" s="326"/>
      <c r="E1" s="326"/>
      <c r="F1" s="326"/>
      <c r="G1" s="326"/>
      <c r="H1" s="326"/>
      <c r="I1" s="326"/>
      <c r="J1" s="326"/>
    </row>
    <row r="2" spans="1:11" x14ac:dyDescent="0.25">
      <c r="B2" s="10"/>
      <c r="C2" s="10"/>
    </row>
    <row r="3" spans="1:11" s="15" customFormat="1" ht="81" customHeight="1" x14ac:dyDescent="0.3">
      <c r="A3" s="327" t="s">
        <v>540</v>
      </c>
      <c r="B3" s="327"/>
      <c r="C3" s="327"/>
      <c r="D3" s="327"/>
      <c r="E3" s="327"/>
      <c r="F3" s="327"/>
      <c r="G3" s="327"/>
      <c r="H3" s="327"/>
      <c r="I3" s="327"/>
      <c r="J3" s="327"/>
    </row>
    <row r="4" spans="1:11" ht="14.2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 t="s">
        <v>387</v>
      </c>
    </row>
    <row r="5" spans="1:11" s="15" customFormat="1" ht="18.75" x14ac:dyDescent="0.3">
      <c r="A5" s="328"/>
      <c r="B5" s="329" t="s">
        <v>190</v>
      </c>
      <c r="C5" s="89" t="s">
        <v>541</v>
      </c>
      <c r="D5" s="90"/>
      <c r="E5" s="90"/>
      <c r="F5" s="90"/>
      <c r="G5" s="90"/>
      <c r="H5" s="90"/>
      <c r="I5" s="90"/>
      <c r="J5" s="91" t="s">
        <v>529</v>
      </c>
    </row>
    <row r="6" spans="1:11" s="15" customFormat="1" ht="18.75" x14ac:dyDescent="0.3">
      <c r="A6" s="328"/>
      <c r="B6" s="330"/>
      <c r="C6" s="89" t="s">
        <v>191</v>
      </c>
      <c r="D6" s="89" t="s">
        <v>188</v>
      </c>
      <c r="E6" s="89" t="s">
        <v>188</v>
      </c>
      <c r="F6" s="89" t="s">
        <v>188</v>
      </c>
      <c r="G6" s="89" t="s">
        <v>188</v>
      </c>
      <c r="H6" s="89" t="s">
        <v>188</v>
      </c>
      <c r="I6" s="89" t="s">
        <v>188</v>
      </c>
      <c r="J6" s="89" t="s">
        <v>188</v>
      </c>
      <c r="K6" s="92"/>
    </row>
    <row r="7" spans="1:11" s="15" customFormat="1" ht="28.5" customHeight="1" x14ac:dyDescent="0.3">
      <c r="A7" s="67" t="s">
        <v>176</v>
      </c>
      <c r="B7" s="73" t="s">
        <v>232</v>
      </c>
      <c r="C7" s="73" t="s">
        <v>437</v>
      </c>
      <c r="D7" s="73" t="s">
        <v>437</v>
      </c>
      <c r="E7" s="73" t="s">
        <v>437</v>
      </c>
      <c r="F7" s="73" t="s">
        <v>437</v>
      </c>
      <c r="G7" s="73" t="s">
        <v>437</v>
      </c>
      <c r="H7" s="73" t="s">
        <v>437</v>
      </c>
      <c r="I7" s="73" t="s">
        <v>437</v>
      </c>
      <c r="J7" s="73" t="s">
        <v>437</v>
      </c>
      <c r="K7" s="92"/>
    </row>
    <row r="8" spans="1:11" s="15" customFormat="1" ht="24.75" customHeight="1" x14ac:dyDescent="0.3">
      <c r="A8" s="70" t="s">
        <v>177</v>
      </c>
      <c r="B8" s="73" t="s">
        <v>438</v>
      </c>
      <c r="C8" s="73" t="s">
        <v>437</v>
      </c>
      <c r="D8" s="73" t="s">
        <v>437</v>
      </c>
      <c r="E8" s="73" t="s">
        <v>437</v>
      </c>
      <c r="F8" s="73" t="s">
        <v>437</v>
      </c>
      <c r="G8" s="73" t="s">
        <v>437</v>
      </c>
      <c r="H8" s="73" t="s">
        <v>437</v>
      </c>
      <c r="I8" s="73" t="s">
        <v>437</v>
      </c>
      <c r="J8" s="73" t="s">
        <v>437</v>
      </c>
    </row>
    <row r="9" spans="1:11" s="15" customFormat="1" ht="20.25" customHeight="1" x14ac:dyDescent="0.3">
      <c r="A9" s="71" t="s">
        <v>178</v>
      </c>
      <c r="B9" s="93"/>
      <c r="C9" s="94"/>
      <c r="D9" s="94"/>
      <c r="E9" s="94"/>
      <c r="F9" s="94"/>
      <c r="G9" s="94"/>
      <c r="H9" s="94"/>
      <c r="I9" s="94"/>
      <c r="J9" s="94"/>
    </row>
    <row r="10" spans="1:11" s="15" customFormat="1" ht="37.5" x14ac:dyDescent="0.3">
      <c r="A10" s="72" t="s">
        <v>391</v>
      </c>
      <c r="B10" s="73" t="s">
        <v>61</v>
      </c>
      <c r="C10" s="73" t="s">
        <v>437</v>
      </c>
      <c r="D10" s="73" t="s">
        <v>437</v>
      </c>
      <c r="E10" s="73" t="s">
        <v>437</v>
      </c>
      <c r="F10" s="73" t="s">
        <v>437</v>
      </c>
      <c r="G10" s="73" t="s">
        <v>437</v>
      </c>
      <c r="H10" s="73" t="s">
        <v>437</v>
      </c>
      <c r="I10" s="73" t="s">
        <v>437</v>
      </c>
      <c r="J10" s="73" t="s">
        <v>437</v>
      </c>
    </row>
    <row r="11" spans="1:11" s="15" customFormat="1" ht="37.5" x14ac:dyDescent="0.3">
      <c r="A11" s="70" t="s">
        <v>179</v>
      </c>
      <c r="B11" s="73" t="s">
        <v>62</v>
      </c>
      <c r="C11" s="73" t="s">
        <v>437</v>
      </c>
      <c r="D11" s="73" t="s">
        <v>437</v>
      </c>
      <c r="E11" s="73" t="s">
        <v>437</v>
      </c>
      <c r="F11" s="73" t="s">
        <v>437</v>
      </c>
      <c r="G11" s="73" t="s">
        <v>437</v>
      </c>
      <c r="H11" s="73" t="s">
        <v>437</v>
      </c>
      <c r="I11" s="73" t="s">
        <v>437</v>
      </c>
      <c r="J11" s="73" t="s">
        <v>437</v>
      </c>
    </row>
    <row r="12" spans="1:11" s="15" customFormat="1" ht="37.5" x14ac:dyDescent="0.3">
      <c r="A12" s="75" t="s">
        <v>180</v>
      </c>
      <c r="B12" s="73" t="s">
        <v>63</v>
      </c>
      <c r="C12" s="73" t="s">
        <v>437</v>
      </c>
      <c r="D12" s="73" t="s">
        <v>437</v>
      </c>
      <c r="E12" s="73" t="s">
        <v>437</v>
      </c>
      <c r="F12" s="73" t="s">
        <v>437</v>
      </c>
      <c r="G12" s="73" t="s">
        <v>437</v>
      </c>
      <c r="H12" s="73" t="s">
        <v>437</v>
      </c>
      <c r="I12" s="73" t="s">
        <v>437</v>
      </c>
      <c r="J12" s="73" t="s">
        <v>437</v>
      </c>
    </row>
    <row r="13" spans="1:11" s="15" customFormat="1" ht="37.5" x14ac:dyDescent="0.3">
      <c r="A13" s="71" t="s">
        <v>392</v>
      </c>
      <c r="B13" s="73" t="s">
        <v>64</v>
      </c>
      <c r="C13" s="73" t="s">
        <v>437</v>
      </c>
      <c r="D13" s="73" t="s">
        <v>437</v>
      </c>
      <c r="E13" s="73" t="s">
        <v>437</v>
      </c>
      <c r="F13" s="73" t="s">
        <v>437</v>
      </c>
      <c r="G13" s="73" t="s">
        <v>437</v>
      </c>
      <c r="H13" s="73" t="s">
        <v>437</v>
      </c>
      <c r="I13" s="73" t="s">
        <v>437</v>
      </c>
      <c r="J13" s="73" t="s">
        <v>437</v>
      </c>
      <c r="K13" s="92"/>
    </row>
    <row r="14" spans="1:11" s="15" customFormat="1" ht="37.5" x14ac:dyDescent="0.3">
      <c r="A14" s="71" t="s">
        <v>182</v>
      </c>
      <c r="B14" s="73" t="s">
        <v>65</v>
      </c>
      <c r="C14" s="73" t="s">
        <v>437</v>
      </c>
      <c r="D14" s="73" t="s">
        <v>437</v>
      </c>
      <c r="E14" s="73" t="s">
        <v>437</v>
      </c>
      <c r="F14" s="73" t="s">
        <v>437</v>
      </c>
      <c r="G14" s="73" t="s">
        <v>437</v>
      </c>
      <c r="H14" s="73" t="s">
        <v>437</v>
      </c>
      <c r="I14" s="73" t="s">
        <v>437</v>
      </c>
      <c r="J14" s="73" t="s">
        <v>437</v>
      </c>
    </row>
    <row r="15" spans="1:11" s="15" customFormat="1" ht="37.5" x14ac:dyDescent="0.3">
      <c r="A15" s="71" t="s">
        <v>192</v>
      </c>
      <c r="B15" s="73" t="s">
        <v>66</v>
      </c>
      <c r="C15" s="73" t="s">
        <v>437</v>
      </c>
      <c r="D15" s="73" t="s">
        <v>437</v>
      </c>
      <c r="E15" s="73" t="s">
        <v>437</v>
      </c>
      <c r="F15" s="73" t="s">
        <v>437</v>
      </c>
      <c r="G15" s="73" t="s">
        <v>437</v>
      </c>
      <c r="H15" s="73" t="s">
        <v>437</v>
      </c>
      <c r="I15" s="73" t="s">
        <v>437</v>
      </c>
      <c r="J15" s="73" t="s">
        <v>437</v>
      </c>
    </row>
    <row r="16" spans="1:11" s="15" customFormat="1" ht="37.5" x14ac:dyDescent="0.3">
      <c r="A16" s="70" t="s">
        <v>183</v>
      </c>
      <c r="B16" s="73" t="s">
        <v>67</v>
      </c>
      <c r="C16" s="73" t="s">
        <v>437</v>
      </c>
      <c r="D16" s="73" t="s">
        <v>437</v>
      </c>
      <c r="E16" s="73" t="s">
        <v>437</v>
      </c>
      <c r="F16" s="73" t="s">
        <v>437</v>
      </c>
      <c r="G16" s="73" t="s">
        <v>437</v>
      </c>
      <c r="H16" s="73" t="s">
        <v>437</v>
      </c>
      <c r="I16" s="73" t="s">
        <v>437</v>
      </c>
      <c r="J16" s="73" t="s">
        <v>437</v>
      </c>
    </row>
    <row r="17" spans="1:10" s="15" customFormat="1" ht="37.5" x14ac:dyDescent="0.3">
      <c r="A17" s="71" t="s">
        <v>181</v>
      </c>
      <c r="B17" s="73" t="s">
        <v>68</v>
      </c>
      <c r="C17" s="73" t="s">
        <v>437</v>
      </c>
      <c r="D17" s="73" t="s">
        <v>437</v>
      </c>
      <c r="E17" s="73" t="s">
        <v>437</v>
      </c>
      <c r="F17" s="73" t="s">
        <v>437</v>
      </c>
      <c r="G17" s="73" t="s">
        <v>437</v>
      </c>
      <c r="H17" s="73" t="s">
        <v>437</v>
      </c>
      <c r="I17" s="73" t="s">
        <v>437</v>
      </c>
      <c r="J17" s="73" t="s">
        <v>437</v>
      </c>
    </row>
    <row r="18" spans="1:10" s="15" customFormat="1" ht="37.5" x14ac:dyDescent="0.3">
      <c r="A18" s="71" t="s">
        <v>193</v>
      </c>
      <c r="B18" s="73" t="s">
        <v>69</v>
      </c>
      <c r="C18" s="73" t="s">
        <v>437</v>
      </c>
      <c r="D18" s="73" t="s">
        <v>437</v>
      </c>
      <c r="E18" s="73" t="s">
        <v>437</v>
      </c>
      <c r="F18" s="73" t="s">
        <v>437</v>
      </c>
      <c r="G18" s="73" t="s">
        <v>437</v>
      </c>
      <c r="H18" s="73" t="s">
        <v>437</v>
      </c>
      <c r="I18" s="73" t="s">
        <v>437</v>
      </c>
      <c r="J18" s="73" t="s">
        <v>437</v>
      </c>
    </row>
    <row r="19" spans="1:10" s="15" customFormat="1" ht="56.25" x14ac:dyDescent="0.3">
      <c r="A19" s="71" t="s">
        <v>184</v>
      </c>
      <c r="B19" s="73" t="s">
        <v>70</v>
      </c>
      <c r="C19" s="73" t="s">
        <v>437</v>
      </c>
      <c r="D19" s="73" t="s">
        <v>437</v>
      </c>
      <c r="E19" s="73" t="s">
        <v>437</v>
      </c>
      <c r="F19" s="73" t="s">
        <v>437</v>
      </c>
      <c r="G19" s="73" t="s">
        <v>437</v>
      </c>
      <c r="H19" s="73" t="s">
        <v>437</v>
      </c>
      <c r="I19" s="73" t="s">
        <v>437</v>
      </c>
      <c r="J19" s="73" t="s">
        <v>437</v>
      </c>
    </row>
    <row r="20" spans="1:10" s="15" customFormat="1" ht="56.25" x14ac:dyDescent="0.3">
      <c r="A20" s="71" t="s">
        <v>195</v>
      </c>
      <c r="B20" s="73" t="s">
        <v>71</v>
      </c>
      <c r="C20" s="73" t="s">
        <v>437</v>
      </c>
      <c r="D20" s="73" t="s">
        <v>437</v>
      </c>
      <c r="E20" s="73" t="s">
        <v>437</v>
      </c>
      <c r="F20" s="73" t="s">
        <v>437</v>
      </c>
      <c r="G20" s="73" t="s">
        <v>437</v>
      </c>
      <c r="H20" s="73" t="s">
        <v>437</v>
      </c>
      <c r="I20" s="73" t="s">
        <v>437</v>
      </c>
      <c r="J20" s="73" t="s">
        <v>437</v>
      </c>
    </row>
    <row r="21" spans="1:10" s="15" customFormat="1" ht="37.5" x14ac:dyDescent="0.3">
      <c r="A21" s="70" t="s">
        <v>187</v>
      </c>
      <c r="B21" s="73" t="s">
        <v>72</v>
      </c>
      <c r="C21" s="73" t="s">
        <v>437</v>
      </c>
      <c r="D21" s="73" t="s">
        <v>437</v>
      </c>
      <c r="E21" s="73" t="s">
        <v>437</v>
      </c>
      <c r="F21" s="73" t="s">
        <v>437</v>
      </c>
      <c r="G21" s="73" t="s">
        <v>437</v>
      </c>
      <c r="H21" s="73" t="s">
        <v>437</v>
      </c>
      <c r="I21" s="73" t="s">
        <v>437</v>
      </c>
      <c r="J21" s="73" t="s">
        <v>437</v>
      </c>
    </row>
    <row r="22" spans="1:10" s="15" customFormat="1" ht="37.5" x14ac:dyDescent="0.3">
      <c r="A22" s="76" t="s">
        <v>185</v>
      </c>
      <c r="B22" s="73" t="s">
        <v>73</v>
      </c>
      <c r="C22" s="73" t="s">
        <v>437</v>
      </c>
      <c r="D22" s="73" t="s">
        <v>437</v>
      </c>
      <c r="E22" s="73" t="s">
        <v>437</v>
      </c>
      <c r="F22" s="73" t="s">
        <v>437</v>
      </c>
      <c r="G22" s="73" t="s">
        <v>437</v>
      </c>
      <c r="H22" s="73" t="s">
        <v>437</v>
      </c>
      <c r="I22" s="73" t="s">
        <v>437</v>
      </c>
      <c r="J22" s="73" t="s">
        <v>437</v>
      </c>
    </row>
    <row r="23" spans="1:10" s="15" customFormat="1" ht="37.5" x14ac:dyDescent="0.3">
      <c r="A23" s="77" t="s">
        <v>186</v>
      </c>
      <c r="B23" s="73" t="s">
        <v>74</v>
      </c>
      <c r="C23" s="73" t="s">
        <v>437</v>
      </c>
      <c r="D23" s="73" t="s">
        <v>437</v>
      </c>
      <c r="E23" s="73" t="s">
        <v>437</v>
      </c>
      <c r="F23" s="73" t="s">
        <v>437</v>
      </c>
      <c r="G23" s="73" t="s">
        <v>437</v>
      </c>
      <c r="H23" s="73" t="s">
        <v>437</v>
      </c>
      <c r="I23" s="73" t="s">
        <v>437</v>
      </c>
      <c r="J23" s="73" t="s">
        <v>437</v>
      </c>
    </row>
    <row r="24" spans="1:10" s="74" customFormat="1" ht="37.5" x14ac:dyDescent="0.3">
      <c r="A24" s="71" t="s">
        <v>196</v>
      </c>
      <c r="B24" s="73" t="s">
        <v>75</v>
      </c>
      <c r="C24" s="73" t="s">
        <v>437</v>
      </c>
      <c r="D24" s="73" t="s">
        <v>437</v>
      </c>
      <c r="E24" s="73" t="s">
        <v>437</v>
      </c>
      <c r="F24" s="73" t="s">
        <v>437</v>
      </c>
      <c r="G24" s="73" t="s">
        <v>437</v>
      </c>
      <c r="H24" s="73" t="s">
        <v>437</v>
      </c>
      <c r="I24" s="73" t="s">
        <v>437</v>
      </c>
      <c r="J24" s="73" t="s">
        <v>437</v>
      </c>
    </row>
    <row r="25" spans="1:10" s="15" customFormat="1" ht="37.5" x14ac:dyDescent="0.3">
      <c r="A25" s="78" t="s">
        <v>189</v>
      </c>
      <c r="B25" s="73" t="s">
        <v>76</v>
      </c>
      <c r="C25" s="73" t="s">
        <v>437</v>
      </c>
      <c r="D25" s="73" t="s">
        <v>437</v>
      </c>
      <c r="E25" s="73" t="s">
        <v>437</v>
      </c>
      <c r="F25" s="73" t="s">
        <v>437</v>
      </c>
      <c r="G25" s="73" t="s">
        <v>437</v>
      </c>
      <c r="H25" s="73" t="s">
        <v>437</v>
      </c>
      <c r="I25" s="73" t="s">
        <v>437</v>
      </c>
      <c r="J25" s="73" t="s">
        <v>437</v>
      </c>
    </row>
    <row r="26" spans="1:10" s="15" customFormat="1" ht="96.75" customHeight="1" x14ac:dyDescent="0.3">
      <c r="A26" s="79" t="s">
        <v>396</v>
      </c>
      <c r="B26" s="73" t="s">
        <v>77</v>
      </c>
      <c r="C26" s="73" t="s">
        <v>437</v>
      </c>
      <c r="D26" s="73" t="s">
        <v>437</v>
      </c>
      <c r="E26" s="73" t="s">
        <v>437</v>
      </c>
      <c r="F26" s="73" t="s">
        <v>437</v>
      </c>
      <c r="G26" s="73" t="s">
        <v>437</v>
      </c>
      <c r="H26" s="73" t="s">
        <v>437</v>
      </c>
      <c r="I26" s="73" t="s">
        <v>437</v>
      </c>
      <c r="J26" s="73" t="s">
        <v>437</v>
      </c>
    </row>
    <row r="27" spans="1:10" s="15" customFormat="1" ht="101.25" customHeight="1" x14ac:dyDescent="0.3">
      <c r="A27" s="79" t="s">
        <v>198</v>
      </c>
      <c r="B27" s="73" t="s">
        <v>78</v>
      </c>
      <c r="C27" s="73" t="s">
        <v>437</v>
      </c>
      <c r="D27" s="73" t="s">
        <v>437</v>
      </c>
      <c r="E27" s="73" t="s">
        <v>437</v>
      </c>
      <c r="F27" s="73" t="s">
        <v>437</v>
      </c>
      <c r="G27" s="73" t="s">
        <v>437</v>
      </c>
      <c r="H27" s="73" t="s">
        <v>437</v>
      </c>
      <c r="I27" s="73" t="s">
        <v>437</v>
      </c>
      <c r="J27" s="73" t="s">
        <v>437</v>
      </c>
    </row>
    <row r="28" spans="1:10" x14ac:dyDescent="0.25">
      <c r="B28" s="3"/>
      <c r="C28" s="4"/>
    </row>
    <row r="29" spans="1:10" x14ac:dyDescent="0.25">
      <c r="B29" s="3"/>
      <c r="C29" s="4"/>
    </row>
    <row r="30" spans="1:10" x14ac:dyDescent="0.25">
      <c r="B30" s="5"/>
      <c r="C30" s="6"/>
    </row>
    <row r="31" spans="1:10" x14ac:dyDescent="0.25">
      <c r="B31" s="3"/>
      <c r="C31" s="4"/>
    </row>
    <row r="32" spans="1:10" x14ac:dyDescent="0.25">
      <c r="B32" s="3"/>
      <c r="C32" s="4"/>
    </row>
    <row r="33" spans="2:3" x14ac:dyDescent="0.25">
      <c r="B33" s="5"/>
      <c r="C33" s="6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7"/>
      <c r="C40" s="8"/>
    </row>
  </sheetData>
  <mergeCells count="4">
    <mergeCell ref="C1:J1"/>
    <mergeCell ref="A3:J3"/>
    <mergeCell ref="A5:A6"/>
    <mergeCell ref="B5:B6"/>
  </mergeCells>
  <phoneticPr fontId="3" type="noConversion"/>
  <pageMargins left="1.05" right="0.46" top="0.37" bottom="0.45" header="0.4" footer="0.5"/>
  <pageSetup paperSize="9" scale="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3"/>
  <sheetViews>
    <sheetView topLeftCell="A14" workbookViewId="0">
      <selection activeCell="C15" sqref="C15:D15"/>
    </sheetView>
  </sheetViews>
  <sheetFormatPr defaultRowHeight="12.75" x14ac:dyDescent="0.2"/>
  <cols>
    <col min="1" max="1" width="8.7109375" style="23" customWidth="1"/>
    <col min="2" max="2" width="24.140625" style="23" customWidth="1"/>
    <col min="3" max="3" width="32.140625" style="24" customWidth="1"/>
    <col min="4" max="4" width="51.140625" style="24" customWidth="1"/>
    <col min="5" max="16384" width="9.140625" style="23"/>
  </cols>
  <sheetData>
    <row r="1" spans="1:4" s="95" customFormat="1" ht="72" customHeight="1" x14ac:dyDescent="0.3">
      <c r="A1" s="23"/>
      <c r="B1" s="23"/>
      <c r="C1" s="333" t="s">
        <v>542</v>
      </c>
      <c r="D1" s="334"/>
    </row>
    <row r="2" spans="1:4" ht="24.75" customHeight="1" x14ac:dyDescent="0.2">
      <c r="A2" s="335" t="s">
        <v>40</v>
      </c>
      <c r="B2" s="335"/>
      <c r="C2" s="335"/>
      <c r="D2" s="335"/>
    </row>
    <row r="3" spans="1:4" x14ac:dyDescent="0.2">
      <c r="A3" s="124"/>
      <c r="B3" s="125"/>
    </row>
    <row r="4" spans="1:4" ht="51" x14ac:dyDescent="0.2">
      <c r="A4" s="126" t="s">
        <v>204</v>
      </c>
      <c r="B4" s="126" t="s">
        <v>202</v>
      </c>
      <c r="C4" s="336" t="s">
        <v>205</v>
      </c>
      <c r="D4" s="337"/>
    </row>
    <row r="5" spans="1:4" ht="12.75" hidden="1" customHeight="1" x14ac:dyDescent="0.2">
      <c r="A5" s="338" t="s">
        <v>439</v>
      </c>
      <c r="B5" s="338"/>
      <c r="C5" s="338"/>
      <c r="D5" s="338"/>
    </row>
    <row r="6" spans="1:4" ht="18" hidden="1" customHeight="1" x14ac:dyDescent="0.2">
      <c r="A6" s="126">
        <v>100</v>
      </c>
      <c r="B6" s="168" t="s">
        <v>389</v>
      </c>
      <c r="C6" s="331" t="s">
        <v>440</v>
      </c>
      <c r="D6" s="332"/>
    </row>
    <row r="7" spans="1:4" ht="39" hidden="1" customHeight="1" x14ac:dyDescent="0.2">
      <c r="A7" s="167" t="s">
        <v>441</v>
      </c>
      <c r="B7" s="168" t="s">
        <v>442</v>
      </c>
      <c r="C7" s="331" t="s">
        <v>448</v>
      </c>
      <c r="D7" s="332"/>
    </row>
    <row r="8" spans="1:4" ht="45.75" hidden="1" customHeight="1" x14ac:dyDescent="0.2">
      <c r="A8" s="167" t="s">
        <v>441</v>
      </c>
      <c r="B8" s="168" t="s">
        <v>449</v>
      </c>
      <c r="C8" s="331" t="s">
        <v>450</v>
      </c>
      <c r="D8" s="332"/>
    </row>
    <row r="9" spans="1:4" ht="38.25" hidden="1" customHeight="1" x14ac:dyDescent="0.2">
      <c r="A9" s="167" t="s">
        <v>441</v>
      </c>
      <c r="B9" s="168" t="s">
        <v>451</v>
      </c>
      <c r="C9" s="331" t="s">
        <v>452</v>
      </c>
      <c r="D9" s="332"/>
    </row>
    <row r="10" spans="1:4" ht="45" hidden="1" customHeight="1" x14ac:dyDescent="0.2">
      <c r="A10" s="167" t="s">
        <v>441</v>
      </c>
      <c r="B10" s="168" t="s">
        <v>453</v>
      </c>
      <c r="C10" s="331" t="s">
        <v>454</v>
      </c>
      <c r="D10" s="332"/>
    </row>
    <row r="11" spans="1:4" ht="12" customHeight="1" x14ac:dyDescent="0.2">
      <c r="A11" s="341" t="s">
        <v>41</v>
      </c>
      <c r="B11" s="342"/>
      <c r="C11" s="342"/>
      <c r="D11" s="343"/>
    </row>
    <row r="12" spans="1:4" ht="40.5" customHeight="1" x14ac:dyDescent="0.2">
      <c r="A12" s="127">
        <v>808</v>
      </c>
      <c r="B12" s="127" t="s">
        <v>406</v>
      </c>
      <c r="C12" s="339" t="s">
        <v>413</v>
      </c>
      <c r="D12" s="340"/>
    </row>
    <row r="13" spans="1:4" ht="27" customHeight="1" x14ac:dyDescent="0.2">
      <c r="A13" s="127">
        <v>808</v>
      </c>
      <c r="B13" s="127" t="s">
        <v>414</v>
      </c>
      <c r="C13" s="339" t="s">
        <v>415</v>
      </c>
      <c r="D13" s="340"/>
    </row>
    <row r="14" spans="1:4" ht="24" customHeight="1" x14ac:dyDescent="0.2">
      <c r="A14" s="127">
        <v>808</v>
      </c>
      <c r="B14" s="128" t="s">
        <v>416</v>
      </c>
      <c r="C14" s="339" t="s">
        <v>417</v>
      </c>
      <c r="D14" s="340"/>
    </row>
    <row r="15" spans="1:4" ht="42" customHeight="1" x14ac:dyDescent="0.2">
      <c r="A15" s="127">
        <v>808</v>
      </c>
      <c r="B15" s="129" t="s">
        <v>418</v>
      </c>
      <c r="C15" s="339" t="s">
        <v>580</v>
      </c>
      <c r="D15" s="340"/>
    </row>
    <row r="16" spans="1:4" ht="42.75" customHeight="1" x14ac:dyDescent="0.2">
      <c r="A16" s="127">
        <v>808</v>
      </c>
      <c r="B16" s="128" t="s">
        <v>419</v>
      </c>
      <c r="C16" s="339" t="s">
        <v>420</v>
      </c>
      <c r="D16" s="340"/>
    </row>
    <row r="17" spans="1:4" ht="30" customHeight="1" x14ac:dyDescent="0.2">
      <c r="A17" s="127">
        <v>808</v>
      </c>
      <c r="B17" s="128" t="s">
        <v>421</v>
      </c>
      <c r="C17" s="339" t="s">
        <v>422</v>
      </c>
      <c r="D17" s="340"/>
    </row>
    <row r="18" spans="1:4" ht="38.25" customHeight="1" x14ac:dyDescent="0.2">
      <c r="A18" s="127">
        <v>808</v>
      </c>
      <c r="B18" s="130" t="s">
        <v>423</v>
      </c>
      <c r="C18" s="339" t="s">
        <v>424</v>
      </c>
      <c r="D18" s="340"/>
    </row>
    <row r="19" spans="1:4" ht="31.5" customHeight="1" x14ac:dyDescent="0.2">
      <c r="A19" s="127">
        <v>808</v>
      </c>
      <c r="B19" s="131" t="s">
        <v>432</v>
      </c>
      <c r="C19" s="339" t="s">
        <v>433</v>
      </c>
      <c r="D19" s="340"/>
    </row>
    <row r="20" spans="1:4" ht="14.25" customHeight="1" x14ac:dyDescent="0.2">
      <c r="A20" s="127">
        <v>808</v>
      </c>
      <c r="B20" s="127" t="s">
        <v>425</v>
      </c>
      <c r="C20" s="339" t="s">
        <v>426</v>
      </c>
      <c r="D20" s="340"/>
    </row>
    <row r="21" spans="1:4" ht="37.5" customHeight="1" x14ac:dyDescent="0.2">
      <c r="A21" s="127">
        <v>808</v>
      </c>
      <c r="B21" s="127" t="s">
        <v>427</v>
      </c>
      <c r="C21" s="339" t="s">
        <v>428</v>
      </c>
      <c r="D21" s="340"/>
    </row>
    <row r="22" spans="1:4" ht="54.75" customHeight="1" x14ac:dyDescent="0.2">
      <c r="A22" s="127">
        <v>808</v>
      </c>
      <c r="B22" s="127" t="s">
        <v>429</v>
      </c>
      <c r="C22" s="339" t="s">
        <v>430</v>
      </c>
      <c r="D22" s="340"/>
    </row>
    <row r="23" spans="1:4" ht="42.75" customHeight="1" x14ac:dyDescent="0.2">
      <c r="A23" s="127">
        <v>808</v>
      </c>
      <c r="B23" s="127" t="s">
        <v>431</v>
      </c>
      <c r="C23" s="339" t="s">
        <v>435</v>
      </c>
      <c r="D23" s="340"/>
    </row>
    <row r="24" spans="1:4" ht="52.5" customHeight="1" x14ac:dyDescent="0.2">
      <c r="A24" s="127">
        <v>808</v>
      </c>
      <c r="B24" s="127" t="s">
        <v>436</v>
      </c>
      <c r="C24" s="339" t="s">
        <v>455</v>
      </c>
      <c r="D24" s="340"/>
    </row>
    <row r="25" spans="1:4" ht="34.5" customHeight="1" x14ac:dyDescent="0.2">
      <c r="A25" s="127">
        <v>808</v>
      </c>
      <c r="B25" s="131" t="s">
        <v>456</v>
      </c>
      <c r="C25" s="339" t="s">
        <v>457</v>
      </c>
      <c r="D25" s="340"/>
    </row>
    <row r="26" spans="1:4" ht="32.25" customHeight="1" x14ac:dyDescent="0.2">
      <c r="A26" s="127">
        <v>808</v>
      </c>
      <c r="B26" s="131" t="s">
        <v>458</v>
      </c>
      <c r="C26" s="339" t="s">
        <v>460</v>
      </c>
      <c r="D26" s="340"/>
    </row>
    <row r="27" spans="1:4" ht="19.5" customHeight="1" x14ac:dyDescent="0.2">
      <c r="A27" s="127">
        <v>808</v>
      </c>
      <c r="B27" s="127" t="s">
        <v>461</v>
      </c>
      <c r="C27" s="339" t="s">
        <v>462</v>
      </c>
      <c r="D27" s="340"/>
    </row>
    <row r="28" spans="1:4" ht="24" customHeight="1" x14ac:dyDescent="0.2">
      <c r="A28" s="127">
        <v>808</v>
      </c>
      <c r="B28" s="127" t="s">
        <v>463</v>
      </c>
      <c r="C28" s="339" t="s">
        <v>464</v>
      </c>
      <c r="D28" s="340"/>
    </row>
    <row r="29" spans="1:4" ht="31.5" customHeight="1" x14ac:dyDescent="0.2">
      <c r="A29" s="127">
        <v>808</v>
      </c>
      <c r="B29" s="132" t="s">
        <v>465</v>
      </c>
      <c r="C29" s="339" t="s">
        <v>477</v>
      </c>
      <c r="D29" s="340"/>
    </row>
    <row r="30" spans="1:4" ht="24" customHeight="1" x14ac:dyDescent="0.2">
      <c r="A30" s="127">
        <v>808</v>
      </c>
      <c r="B30" s="200" t="s">
        <v>478</v>
      </c>
      <c r="C30" s="339" t="s">
        <v>479</v>
      </c>
      <c r="D30" s="340"/>
    </row>
    <row r="31" spans="1:4" s="213" customFormat="1" ht="18" customHeight="1" x14ac:dyDescent="0.2">
      <c r="A31" s="127">
        <v>808</v>
      </c>
      <c r="B31" s="127" t="s">
        <v>480</v>
      </c>
      <c r="C31" s="339" t="s">
        <v>481</v>
      </c>
      <c r="D31" s="340"/>
    </row>
    <row r="32" spans="1:4" s="213" customFormat="1" ht="18" customHeight="1" x14ac:dyDescent="0.2">
      <c r="A32" s="127">
        <v>808</v>
      </c>
      <c r="B32" s="127" t="s">
        <v>482</v>
      </c>
      <c r="C32" s="339" t="s">
        <v>483</v>
      </c>
      <c r="D32" s="340"/>
    </row>
    <row r="33" spans="1:4" ht="17.25" customHeight="1" x14ac:dyDescent="0.2">
      <c r="A33" s="127">
        <v>808</v>
      </c>
      <c r="B33" s="305" t="s">
        <v>561</v>
      </c>
      <c r="C33" s="339" t="s">
        <v>79</v>
      </c>
      <c r="D33" s="340"/>
    </row>
    <row r="34" spans="1:4" ht="17.25" customHeight="1" x14ac:dyDescent="0.2">
      <c r="A34" s="127">
        <v>808</v>
      </c>
      <c r="B34" s="306" t="s">
        <v>562</v>
      </c>
      <c r="C34" s="339" t="s">
        <v>80</v>
      </c>
      <c r="D34" s="340"/>
    </row>
    <row r="35" spans="1:4" ht="17.25" customHeight="1" x14ac:dyDescent="0.2">
      <c r="A35" s="127">
        <v>808</v>
      </c>
      <c r="B35" s="305" t="s">
        <v>563</v>
      </c>
      <c r="C35" s="339" t="s">
        <v>81</v>
      </c>
      <c r="D35" s="340"/>
    </row>
    <row r="36" spans="1:4" ht="26.25" customHeight="1" x14ac:dyDescent="0.2">
      <c r="A36" s="127">
        <v>808</v>
      </c>
      <c r="B36" s="307" t="s">
        <v>564</v>
      </c>
      <c r="C36" s="339" t="s">
        <v>82</v>
      </c>
      <c r="D36" s="340"/>
    </row>
    <row r="37" spans="1:4" ht="18.75" customHeight="1" x14ac:dyDescent="0.2">
      <c r="A37" s="127">
        <v>808</v>
      </c>
      <c r="B37" s="304" t="s">
        <v>565</v>
      </c>
      <c r="C37" s="339" t="s">
        <v>84</v>
      </c>
      <c r="D37" s="340"/>
    </row>
    <row r="38" spans="1:4" ht="18" customHeight="1" x14ac:dyDescent="0.2">
      <c r="A38" s="127">
        <v>808</v>
      </c>
      <c r="B38" s="133" t="s">
        <v>566</v>
      </c>
      <c r="C38" s="339" t="s">
        <v>568</v>
      </c>
      <c r="D38" s="340"/>
    </row>
    <row r="39" spans="1:4" ht="52.5" customHeight="1" x14ac:dyDescent="0.2">
      <c r="A39" s="127">
        <v>808</v>
      </c>
      <c r="B39" s="133" t="s">
        <v>567</v>
      </c>
      <c r="C39" s="339" t="s">
        <v>434</v>
      </c>
      <c r="D39" s="340"/>
    </row>
    <row r="40" spans="1:4" ht="44.25" customHeight="1" x14ac:dyDescent="0.25">
      <c r="A40" s="344" t="s">
        <v>153</v>
      </c>
      <c r="B40" s="344"/>
      <c r="C40" s="344"/>
      <c r="D40" s="344"/>
    </row>
    <row r="41" spans="1:4" ht="15.75" x14ac:dyDescent="0.25">
      <c r="A41" s="322" t="s">
        <v>27</v>
      </c>
      <c r="B41" s="322" t="s">
        <v>210</v>
      </c>
      <c r="C41" s="345" t="s">
        <v>154</v>
      </c>
      <c r="D41" s="346"/>
    </row>
    <row r="42" spans="1:4" ht="15.75" x14ac:dyDescent="0.25">
      <c r="A42" s="33"/>
      <c r="B42" s="33"/>
      <c r="C42" s="33"/>
      <c r="D42" s="33"/>
    </row>
    <row r="43" spans="1:4" ht="60.75" customHeight="1" x14ac:dyDescent="0.25">
      <c r="A43" s="347" t="s">
        <v>155</v>
      </c>
      <c r="B43" s="347"/>
      <c r="C43" s="347"/>
      <c r="D43" s="347"/>
    </row>
  </sheetData>
  <mergeCells count="41">
    <mergeCell ref="A40:D40"/>
    <mergeCell ref="C41:D41"/>
    <mergeCell ref="A43:D43"/>
    <mergeCell ref="C28:D28"/>
    <mergeCell ref="C39:D39"/>
    <mergeCell ref="C32:D32"/>
    <mergeCell ref="C33:D33"/>
    <mergeCell ref="C30:D30"/>
    <mergeCell ref="C25:D25"/>
    <mergeCell ref="C36:D36"/>
    <mergeCell ref="C38:D38"/>
    <mergeCell ref="C37:D37"/>
    <mergeCell ref="C31:D31"/>
    <mergeCell ref="C26:D26"/>
    <mergeCell ref="C27:D27"/>
    <mergeCell ref="C34:D34"/>
    <mergeCell ref="C35:D35"/>
    <mergeCell ref="C29:D29"/>
    <mergeCell ref="C21:D21"/>
    <mergeCell ref="C20:D20"/>
    <mergeCell ref="C24:D24"/>
    <mergeCell ref="C9:D9"/>
    <mergeCell ref="C10:D10"/>
    <mergeCell ref="C15:D15"/>
    <mergeCell ref="A11:D11"/>
    <mergeCell ref="C13:D13"/>
    <mergeCell ref="C22:D22"/>
    <mergeCell ref="C23:D23"/>
    <mergeCell ref="C8:D8"/>
    <mergeCell ref="C14:D14"/>
    <mergeCell ref="C17:D17"/>
    <mergeCell ref="C19:D19"/>
    <mergeCell ref="C18:D18"/>
    <mergeCell ref="C16:D16"/>
    <mergeCell ref="C12:D12"/>
    <mergeCell ref="C7:D7"/>
    <mergeCell ref="C1:D1"/>
    <mergeCell ref="A2:D2"/>
    <mergeCell ref="C4:D4"/>
    <mergeCell ref="C6:D6"/>
    <mergeCell ref="A5:D5"/>
  </mergeCells>
  <phoneticPr fontId="3" type="noConversion"/>
  <pageMargins left="0.75" right="0.38" top="1" bottom="1" header="0.5" footer="0.5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topLeftCell="A7" workbookViewId="0">
      <selection activeCell="C2" sqref="C2"/>
    </sheetView>
  </sheetViews>
  <sheetFormatPr defaultRowHeight="12.75" x14ac:dyDescent="0.2"/>
  <cols>
    <col min="1" max="1" width="14.5703125" customWidth="1"/>
    <col min="2" max="2" width="35.28515625" customWidth="1"/>
    <col min="3" max="3" width="81.140625" customWidth="1"/>
  </cols>
  <sheetData>
    <row r="1" spans="1:9" ht="99" customHeight="1" x14ac:dyDescent="0.3">
      <c r="A1" s="15"/>
      <c r="B1" s="15"/>
      <c r="C1" s="123" t="s">
        <v>543</v>
      </c>
      <c r="D1" s="16"/>
      <c r="E1" s="16"/>
      <c r="F1" s="16"/>
      <c r="G1" s="16"/>
      <c r="H1" s="16"/>
      <c r="I1" s="16"/>
    </row>
    <row r="2" spans="1:9" ht="12.75" customHeight="1" x14ac:dyDescent="0.3">
      <c r="A2" s="15"/>
      <c r="B2" s="15"/>
      <c r="C2" s="15"/>
    </row>
    <row r="3" spans="1:9" ht="66" customHeight="1" thickBot="1" x14ac:dyDescent="0.25">
      <c r="A3" s="348" t="s">
        <v>42</v>
      </c>
      <c r="B3" s="348"/>
      <c r="C3" s="348"/>
    </row>
    <row r="4" spans="1:9" s="22" customFormat="1" ht="64.5" customHeight="1" x14ac:dyDescent="0.2">
      <c r="A4" s="19" t="s">
        <v>199</v>
      </c>
      <c r="B4" s="20" t="s">
        <v>200</v>
      </c>
      <c r="C4" s="21" t="s">
        <v>201</v>
      </c>
    </row>
    <row r="5" spans="1:9" s="22" customFormat="1" ht="27" customHeight="1" x14ac:dyDescent="0.2">
      <c r="A5" s="341" t="s">
        <v>41</v>
      </c>
      <c r="B5" s="342"/>
      <c r="C5" s="343"/>
    </row>
    <row r="6" spans="1:9" ht="26.25" customHeight="1" x14ac:dyDescent="0.2">
      <c r="A6" s="127">
        <v>808</v>
      </c>
      <c r="B6" s="127" t="s">
        <v>491</v>
      </c>
      <c r="C6" s="201" t="s">
        <v>492</v>
      </c>
    </row>
    <row r="7" spans="1:9" ht="26.25" customHeight="1" x14ac:dyDescent="0.2">
      <c r="A7" s="127">
        <v>808</v>
      </c>
      <c r="B7" s="127" t="s">
        <v>493</v>
      </c>
      <c r="C7" s="201" t="s">
        <v>494</v>
      </c>
    </row>
    <row r="8" spans="1:9" ht="26.25" customHeight="1" x14ac:dyDescent="0.2">
      <c r="A8" s="127">
        <v>808</v>
      </c>
      <c r="B8" s="127" t="s">
        <v>495</v>
      </c>
      <c r="C8" s="201" t="s">
        <v>496</v>
      </c>
    </row>
    <row r="9" spans="1:9" ht="25.5" customHeight="1" x14ac:dyDescent="0.2">
      <c r="A9" s="127">
        <v>808</v>
      </c>
      <c r="B9" s="127" t="s">
        <v>497</v>
      </c>
      <c r="C9" s="201" t="s">
        <v>498</v>
      </c>
    </row>
    <row r="10" spans="1:9" ht="24" customHeight="1" x14ac:dyDescent="0.2">
      <c r="A10" s="127">
        <v>808</v>
      </c>
      <c r="B10" s="127" t="s">
        <v>499</v>
      </c>
      <c r="C10" s="201" t="s">
        <v>500</v>
      </c>
    </row>
    <row r="11" spans="1:9" ht="27" customHeight="1" x14ac:dyDescent="0.2">
      <c r="A11" s="127">
        <v>808</v>
      </c>
      <c r="B11" s="127" t="s">
        <v>501</v>
      </c>
      <c r="C11" s="201" t="s">
        <v>502</v>
      </c>
    </row>
    <row r="12" spans="1:9" ht="49.5" customHeight="1" x14ac:dyDescent="0.2">
      <c r="A12" s="127">
        <v>808</v>
      </c>
      <c r="B12" s="127" t="s">
        <v>503</v>
      </c>
      <c r="C12" s="136" t="s">
        <v>504</v>
      </c>
    </row>
    <row r="13" spans="1:9" ht="28.5" customHeight="1" x14ac:dyDescent="0.2">
      <c r="A13" s="127">
        <v>808</v>
      </c>
      <c r="B13" s="127" t="s">
        <v>505</v>
      </c>
      <c r="C13" s="135" t="s">
        <v>508</v>
      </c>
    </row>
    <row r="14" spans="1:9" ht="24" customHeight="1" x14ac:dyDescent="0.2">
      <c r="A14" s="127">
        <v>808</v>
      </c>
      <c r="B14" s="127" t="s">
        <v>509</v>
      </c>
      <c r="C14" s="135" t="s">
        <v>510</v>
      </c>
    </row>
    <row r="15" spans="1:9" ht="24" customHeight="1" x14ac:dyDescent="0.2">
      <c r="A15" s="127">
        <v>808</v>
      </c>
      <c r="B15" s="127" t="s">
        <v>516</v>
      </c>
      <c r="C15" s="135" t="s">
        <v>517</v>
      </c>
    </row>
    <row r="16" spans="1:9" ht="12.75" customHeight="1" thickBot="1" x14ac:dyDescent="0.25">
      <c r="A16" s="17"/>
      <c r="B16" s="18"/>
      <c r="C16" s="134"/>
    </row>
  </sheetData>
  <mergeCells count="2">
    <mergeCell ref="A3:C3"/>
    <mergeCell ref="A5:C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75"/>
  <sheetViews>
    <sheetView view="pageBreakPreview" topLeftCell="A56" zoomScaleSheetLayoutView="100" workbookViewId="0">
      <selection activeCell="E27" sqref="E27"/>
    </sheetView>
  </sheetViews>
  <sheetFormatPr defaultRowHeight="12.75" x14ac:dyDescent="0.2"/>
  <cols>
    <col min="1" max="1" width="10.5703125" customWidth="1"/>
    <col min="2" max="2" width="35.85546875" style="34" customWidth="1"/>
    <col min="3" max="3" width="97" style="35" customWidth="1"/>
    <col min="4" max="4" width="11.28515625" style="35" customWidth="1"/>
    <col min="5" max="5" width="19.5703125" style="34" customWidth="1"/>
  </cols>
  <sheetData>
    <row r="1" spans="1:5" s="23" customFormat="1" ht="114" customHeight="1" x14ac:dyDescent="0.2">
      <c r="B1" s="26"/>
      <c r="C1" s="27"/>
      <c r="D1" s="349" t="s">
        <v>526</v>
      </c>
      <c r="E1" s="350"/>
    </row>
    <row r="2" spans="1:5" s="95" customFormat="1" ht="29.25" customHeight="1" x14ac:dyDescent="0.3">
      <c r="A2" s="351" t="s">
        <v>527</v>
      </c>
      <c r="B2" s="352"/>
      <c r="C2" s="352"/>
      <c r="D2" s="352"/>
      <c r="E2" s="352"/>
    </row>
    <row r="3" spans="1:5" s="23" customFormat="1" ht="15.75" x14ac:dyDescent="0.2">
      <c r="A3" s="28"/>
      <c r="B3" s="29"/>
      <c r="C3" s="30"/>
      <c r="D3" s="30"/>
      <c r="E3" s="31" t="s">
        <v>387</v>
      </c>
    </row>
    <row r="4" spans="1:5" s="95" customFormat="1" ht="93.75" x14ac:dyDescent="0.3">
      <c r="A4" s="58" t="s">
        <v>518</v>
      </c>
      <c r="B4" s="58" t="s">
        <v>207</v>
      </c>
      <c r="C4" s="58" t="s">
        <v>203</v>
      </c>
      <c r="D4" s="58" t="s">
        <v>208</v>
      </c>
      <c r="E4" s="58" t="s">
        <v>209</v>
      </c>
    </row>
    <row r="5" spans="1:5" s="33" customFormat="1" ht="15.75" x14ac:dyDescent="0.25">
      <c r="A5" s="57">
        <v>1</v>
      </c>
      <c r="B5" s="57">
        <v>2</v>
      </c>
      <c r="C5" s="32">
        <v>3</v>
      </c>
      <c r="D5" s="57">
        <v>4</v>
      </c>
      <c r="E5" s="57">
        <v>5</v>
      </c>
    </row>
    <row r="6" spans="1:5" s="95" customFormat="1" ht="18.75" x14ac:dyDescent="0.3">
      <c r="A6" s="146" t="s">
        <v>27</v>
      </c>
      <c r="B6" s="58" t="s">
        <v>210</v>
      </c>
      <c r="C6" s="147" t="s">
        <v>211</v>
      </c>
      <c r="D6" s="252">
        <f>D7+D31</f>
        <v>0.10000000000000142</v>
      </c>
      <c r="E6" s="252">
        <f>E7+E31</f>
        <v>604.1</v>
      </c>
    </row>
    <row r="7" spans="1:5" s="95" customFormat="1" ht="18.75" x14ac:dyDescent="0.3">
      <c r="A7" s="148"/>
      <c r="B7" s="58"/>
      <c r="C7" s="149" t="s">
        <v>519</v>
      </c>
      <c r="D7" s="252">
        <f>D8+D17+D22+D27+D29+D12</f>
        <v>-16</v>
      </c>
      <c r="E7" s="252">
        <f>E8+E17+E22+E27+E29+E12</f>
        <v>588</v>
      </c>
    </row>
    <row r="8" spans="1:5" s="95" customFormat="1" ht="18.75" x14ac:dyDescent="0.3">
      <c r="A8" s="58">
        <v>182</v>
      </c>
      <c r="B8" s="58" t="s">
        <v>520</v>
      </c>
      <c r="C8" s="147" t="s">
        <v>521</v>
      </c>
      <c r="D8" s="252">
        <f>D9</f>
        <v>0</v>
      </c>
      <c r="E8" s="252">
        <f>E9</f>
        <v>46</v>
      </c>
    </row>
    <row r="9" spans="1:5" s="95" customFormat="1" ht="75" x14ac:dyDescent="0.3">
      <c r="A9" s="96">
        <v>182</v>
      </c>
      <c r="B9" s="96" t="s">
        <v>212</v>
      </c>
      <c r="C9" s="160" t="s">
        <v>197</v>
      </c>
      <c r="D9" s="236">
        <f>D10</f>
        <v>0</v>
      </c>
      <c r="E9" s="236">
        <f>E10</f>
        <v>46</v>
      </c>
    </row>
    <row r="10" spans="1:5" s="95" customFormat="1" ht="18.75" x14ac:dyDescent="0.3">
      <c r="A10" s="96">
        <v>182</v>
      </c>
      <c r="B10" s="96" t="s">
        <v>6</v>
      </c>
      <c r="C10" s="149" t="s">
        <v>213</v>
      </c>
      <c r="D10" s="209">
        <v>0</v>
      </c>
      <c r="E10" s="236">
        <v>46</v>
      </c>
    </row>
    <row r="11" spans="1:5" s="97" customFormat="1" ht="37.5" hidden="1" x14ac:dyDescent="0.3">
      <c r="A11" s="65">
        <v>100</v>
      </c>
      <c r="B11" s="58" t="s">
        <v>1</v>
      </c>
      <c r="C11" s="150" t="s">
        <v>2</v>
      </c>
      <c r="D11" s="253">
        <f>D12</f>
        <v>0</v>
      </c>
      <c r="E11" s="253">
        <f>E12</f>
        <v>0</v>
      </c>
    </row>
    <row r="12" spans="1:5" s="95" customFormat="1" ht="39" hidden="1" customHeight="1" x14ac:dyDescent="0.3">
      <c r="A12" s="151">
        <v>100</v>
      </c>
      <c r="B12" s="96" t="s">
        <v>389</v>
      </c>
      <c r="C12" s="152" t="s">
        <v>214</v>
      </c>
      <c r="D12" s="209">
        <v>0</v>
      </c>
      <c r="E12" s="209">
        <v>0</v>
      </c>
    </row>
    <row r="13" spans="1:5" s="97" customFormat="1" ht="75" hidden="1" x14ac:dyDescent="0.3">
      <c r="A13" s="151" t="s">
        <v>3</v>
      </c>
      <c r="B13" s="96" t="s">
        <v>4</v>
      </c>
      <c r="C13" s="153" t="s">
        <v>12</v>
      </c>
      <c r="D13" s="252"/>
      <c r="E13" s="252"/>
    </row>
    <row r="14" spans="1:5" s="97" customFormat="1" ht="93.75" hidden="1" x14ac:dyDescent="0.3">
      <c r="A14" s="151" t="s">
        <v>3</v>
      </c>
      <c r="B14" s="96" t="s">
        <v>13</v>
      </c>
      <c r="C14" s="154" t="s">
        <v>14</v>
      </c>
      <c r="D14" s="252"/>
      <c r="E14" s="252"/>
    </row>
    <row r="15" spans="1:5" s="95" customFormat="1" ht="75" hidden="1" x14ac:dyDescent="0.3">
      <c r="A15" s="151" t="s">
        <v>3</v>
      </c>
      <c r="B15" s="96" t="s">
        <v>15</v>
      </c>
      <c r="C15" s="154" t="s">
        <v>16</v>
      </c>
      <c r="D15" s="252"/>
      <c r="E15" s="252"/>
    </row>
    <row r="16" spans="1:5" s="97" customFormat="1" ht="75" hidden="1" x14ac:dyDescent="0.3">
      <c r="A16" s="151" t="s">
        <v>3</v>
      </c>
      <c r="B16" s="96" t="s">
        <v>17</v>
      </c>
      <c r="C16" s="154" t="s">
        <v>19</v>
      </c>
      <c r="D16" s="252"/>
      <c r="E16" s="252"/>
    </row>
    <row r="17" spans="1:6" s="97" customFormat="1" ht="18.75" x14ac:dyDescent="0.3">
      <c r="A17" s="58">
        <v>182</v>
      </c>
      <c r="B17" s="58" t="s">
        <v>215</v>
      </c>
      <c r="C17" s="147" t="s">
        <v>216</v>
      </c>
      <c r="D17" s="252">
        <f>D18+D20</f>
        <v>-10</v>
      </c>
      <c r="E17" s="252">
        <f>E18+E20</f>
        <v>117</v>
      </c>
    </row>
    <row r="18" spans="1:6" s="95" customFormat="1" ht="18.75" x14ac:dyDescent="0.3">
      <c r="A18" s="96">
        <v>182</v>
      </c>
      <c r="B18" s="96" t="s">
        <v>20</v>
      </c>
      <c r="C18" s="149" t="s">
        <v>21</v>
      </c>
      <c r="D18" s="209">
        <f>D19</f>
        <v>-10</v>
      </c>
      <c r="E18" s="209">
        <f>E19</f>
        <v>17</v>
      </c>
    </row>
    <row r="19" spans="1:6" s="97" customFormat="1" ht="18.75" x14ac:dyDescent="0.3">
      <c r="A19" s="96">
        <v>182</v>
      </c>
      <c r="B19" s="96" t="s">
        <v>22</v>
      </c>
      <c r="C19" s="149" t="s">
        <v>21</v>
      </c>
      <c r="D19" s="209">
        <v>-10</v>
      </c>
      <c r="E19" s="236">
        <v>17</v>
      </c>
    </row>
    <row r="20" spans="1:6" s="97" customFormat="1" ht="18.75" x14ac:dyDescent="0.3">
      <c r="A20" s="96">
        <v>182</v>
      </c>
      <c r="B20" s="96" t="s">
        <v>217</v>
      </c>
      <c r="C20" s="149" t="s">
        <v>218</v>
      </c>
      <c r="D20" s="209">
        <f>D21</f>
        <v>0</v>
      </c>
      <c r="E20" s="209">
        <f>E21</f>
        <v>100</v>
      </c>
    </row>
    <row r="21" spans="1:6" s="97" customFormat="1" ht="18.75" x14ac:dyDescent="0.3">
      <c r="A21" s="96">
        <v>182</v>
      </c>
      <c r="B21" s="96" t="s">
        <v>23</v>
      </c>
      <c r="C21" s="149" t="s">
        <v>218</v>
      </c>
      <c r="D21" s="209">
        <v>0</v>
      </c>
      <c r="E21" s="236">
        <v>100</v>
      </c>
    </row>
    <row r="22" spans="1:6" s="97" customFormat="1" ht="18.75" x14ac:dyDescent="0.3">
      <c r="A22" s="58">
        <v>182</v>
      </c>
      <c r="B22" s="58" t="s">
        <v>219</v>
      </c>
      <c r="C22" s="147" t="s">
        <v>220</v>
      </c>
      <c r="D22" s="252">
        <f>SUM(D23:D24)</f>
        <v>-6</v>
      </c>
      <c r="E22" s="253">
        <f>SUM(E23:E24)</f>
        <v>405</v>
      </c>
    </row>
    <row r="23" spans="1:6" s="97" customFormat="1" ht="37.5" x14ac:dyDescent="0.3">
      <c r="A23" s="96">
        <v>182</v>
      </c>
      <c r="B23" s="96" t="s">
        <v>24</v>
      </c>
      <c r="C23" s="149" t="s">
        <v>25</v>
      </c>
      <c r="D23" s="209">
        <v>0</v>
      </c>
      <c r="E23" s="236">
        <v>59</v>
      </c>
    </row>
    <row r="24" spans="1:6" s="97" customFormat="1" ht="18.75" x14ac:dyDescent="0.3">
      <c r="A24" s="96">
        <v>182</v>
      </c>
      <c r="B24" s="96" t="s">
        <v>388</v>
      </c>
      <c r="C24" s="149" t="s">
        <v>26</v>
      </c>
      <c r="D24" s="209">
        <f>D25+D26</f>
        <v>-6</v>
      </c>
      <c r="E24" s="209">
        <f>E25+E26</f>
        <v>346</v>
      </c>
    </row>
    <row r="25" spans="1:6" s="98" customFormat="1" ht="45" customHeight="1" x14ac:dyDescent="0.3">
      <c r="A25" s="96">
        <v>182</v>
      </c>
      <c r="B25" s="96" t="s">
        <v>314</v>
      </c>
      <c r="C25" s="149" t="s">
        <v>313</v>
      </c>
      <c r="D25" s="209">
        <v>-6</v>
      </c>
      <c r="E25" s="236">
        <v>68</v>
      </c>
    </row>
    <row r="26" spans="1:6" s="99" customFormat="1" ht="39.75" customHeight="1" x14ac:dyDescent="0.3">
      <c r="A26" s="96">
        <v>182</v>
      </c>
      <c r="B26" s="96" t="s">
        <v>315</v>
      </c>
      <c r="C26" s="149" t="s">
        <v>316</v>
      </c>
      <c r="D26" s="209"/>
      <c r="E26" s="236">
        <v>278</v>
      </c>
    </row>
    <row r="27" spans="1:6" s="99" customFormat="1" ht="18.75" x14ac:dyDescent="0.3">
      <c r="A27" s="146" t="s">
        <v>27</v>
      </c>
      <c r="B27" s="58" t="s">
        <v>221</v>
      </c>
      <c r="C27" s="147" t="s">
        <v>222</v>
      </c>
      <c r="D27" s="252">
        <f>D28</f>
        <v>0</v>
      </c>
      <c r="E27" s="253">
        <f>E28</f>
        <v>20</v>
      </c>
      <c r="F27" s="100"/>
    </row>
    <row r="28" spans="1:6" s="99" customFormat="1" ht="125.25" customHeight="1" x14ac:dyDescent="0.3">
      <c r="A28" s="146" t="s">
        <v>43</v>
      </c>
      <c r="B28" s="96" t="s">
        <v>406</v>
      </c>
      <c r="C28" s="149" t="s">
        <v>413</v>
      </c>
      <c r="D28" s="209">
        <v>0</v>
      </c>
      <c r="E28" s="236">
        <v>20</v>
      </c>
      <c r="F28" s="100"/>
    </row>
    <row r="29" spans="1:6" s="99" customFormat="1" ht="38.25" hidden="1" customHeight="1" x14ac:dyDescent="0.3">
      <c r="A29" s="146" t="s">
        <v>27</v>
      </c>
      <c r="B29" s="58" t="s">
        <v>223</v>
      </c>
      <c r="C29" s="147" t="s">
        <v>224</v>
      </c>
      <c r="D29" s="252">
        <f>D30</f>
        <v>0</v>
      </c>
      <c r="E29" s="253">
        <f>E30</f>
        <v>0</v>
      </c>
      <c r="F29" s="100"/>
    </row>
    <row r="30" spans="1:6" s="99" customFormat="1" ht="37.5" hidden="1" x14ac:dyDescent="0.3">
      <c r="A30" s="146" t="s">
        <v>28</v>
      </c>
      <c r="B30" s="96" t="s">
        <v>29</v>
      </c>
      <c r="C30" s="149" t="s">
        <v>30</v>
      </c>
      <c r="D30" s="252"/>
      <c r="E30" s="236">
        <v>0</v>
      </c>
      <c r="F30" s="100"/>
    </row>
    <row r="31" spans="1:6" s="99" customFormat="1" ht="27" customHeight="1" x14ac:dyDescent="0.3">
      <c r="A31" s="146"/>
      <c r="B31" s="96"/>
      <c r="C31" s="149" t="s">
        <v>225</v>
      </c>
      <c r="D31" s="252">
        <f>D32+D39+D41+D49+D52</f>
        <v>16.100000000000001</v>
      </c>
      <c r="E31" s="252">
        <f>E32+E39+E41+E49+E52</f>
        <v>16.100000000000001</v>
      </c>
      <c r="F31" s="100"/>
    </row>
    <row r="32" spans="1:6" s="95" customFormat="1" ht="46.5" customHeight="1" x14ac:dyDescent="0.3">
      <c r="A32" s="146" t="s">
        <v>27</v>
      </c>
      <c r="B32" s="58" t="s">
        <v>226</v>
      </c>
      <c r="C32" s="147" t="s">
        <v>227</v>
      </c>
      <c r="D32" s="253">
        <f>SUM(D33:D38)</f>
        <v>16.100000000000001</v>
      </c>
      <c r="E32" s="253">
        <f>SUM(E33:E38)</f>
        <v>16.100000000000001</v>
      </c>
    </row>
    <row r="33" spans="1:5" s="95" customFormat="1" ht="1.5" hidden="1" customHeight="1" x14ac:dyDescent="0.3">
      <c r="A33" s="146" t="s">
        <v>28</v>
      </c>
      <c r="B33" s="145" t="s">
        <v>416</v>
      </c>
      <c r="C33" s="155" t="s">
        <v>417</v>
      </c>
      <c r="D33" s="209"/>
      <c r="E33" s="236">
        <v>0</v>
      </c>
    </row>
    <row r="34" spans="1:5" s="95" customFormat="1" ht="78" hidden="1" customHeight="1" x14ac:dyDescent="0.3">
      <c r="A34" s="96">
        <v>800</v>
      </c>
      <c r="B34" s="96" t="s">
        <v>489</v>
      </c>
      <c r="C34" s="156" t="s">
        <v>31</v>
      </c>
      <c r="D34" s="254">
        <v>0</v>
      </c>
      <c r="E34" s="255">
        <v>0</v>
      </c>
    </row>
    <row r="35" spans="1:5" s="60" customFormat="1" ht="87" customHeight="1" x14ac:dyDescent="0.25">
      <c r="A35" s="121">
        <v>800</v>
      </c>
      <c r="B35" s="121" t="s">
        <v>32</v>
      </c>
      <c r="C35" s="156" t="s">
        <v>579</v>
      </c>
      <c r="D35" s="209">
        <v>16.100000000000001</v>
      </c>
      <c r="E35" s="236">
        <v>16.100000000000001</v>
      </c>
    </row>
    <row r="36" spans="1:5" s="60" customFormat="1" ht="33.75" hidden="1" customHeight="1" x14ac:dyDescent="0.3">
      <c r="A36" s="146" t="s">
        <v>28</v>
      </c>
      <c r="B36" s="96" t="s">
        <v>419</v>
      </c>
      <c r="C36" s="157" t="s">
        <v>87</v>
      </c>
      <c r="D36" s="209"/>
      <c r="E36" s="236">
        <v>0</v>
      </c>
    </row>
    <row r="37" spans="1:5" s="60" customFormat="1" ht="58.5" hidden="1" customHeight="1" x14ac:dyDescent="0.25">
      <c r="A37" s="146" t="s">
        <v>28</v>
      </c>
      <c r="B37" s="96" t="s">
        <v>421</v>
      </c>
      <c r="C37" s="156" t="s">
        <v>88</v>
      </c>
      <c r="D37" s="209"/>
      <c r="E37" s="236">
        <v>0</v>
      </c>
    </row>
    <row r="38" spans="1:5" ht="0.75" hidden="1" customHeight="1" x14ac:dyDescent="0.2">
      <c r="A38" s="146" t="s">
        <v>28</v>
      </c>
      <c r="B38" s="96" t="s">
        <v>423</v>
      </c>
      <c r="C38" s="156" t="s">
        <v>89</v>
      </c>
      <c r="D38" s="209"/>
      <c r="E38" s="236">
        <v>0</v>
      </c>
    </row>
    <row r="39" spans="1:5" ht="27.75" hidden="1" customHeight="1" x14ac:dyDescent="0.2">
      <c r="A39" s="146" t="s">
        <v>27</v>
      </c>
      <c r="B39" s="58" t="s">
        <v>228</v>
      </c>
      <c r="C39" s="158" t="s">
        <v>229</v>
      </c>
      <c r="D39" s="252"/>
      <c r="E39" s="253"/>
    </row>
    <row r="40" spans="1:5" ht="35.25" hidden="1" customHeight="1" x14ac:dyDescent="0.2">
      <c r="A40" s="146" t="s">
        <v>43</v>
      </c>
      <c r="B40" s="96" t="s">
        <v>90</v>
      </c>
      <c r="C40" s="149" t="s">
        <v>91</v>
      </c>
      <c r="D40" s="253"/>
      <c r="E40" s="253"/>
    </row>
    <row r="41" spans="1:5" ht="0.75" hidden="1" customHeight="1" x14ac:dyDescent="0.2">
      <c r="A41" s="144">
        <v>800</v>
      </c>
      <c r="B41" s="58" t="s">
        <v>230</v>
      </c>
      <c r="C41" s="147" t="s">
        <v>231</v>
      </c>
      <c r="D41" s="252">
        <f>SUM(D42:D48)</f>
        <v>0</v>
      </c>
      <c r="E41" s="253">
        <f>SUM(E42:E48)</f>
        <v>0</v>
      </c>
    </row>
    <row r="42" spans="1:5" ht="29.25" hidden="1" customHeight="1" x14ac:dyDescent="0.2">
      <c r="A42" s="121">
        <v>800</v>
      </c>
      <c r="B42" s="96" t="s">
        <v>425</v>
      </c>
      <c r="C42" s="149" t="s">
        <v>93</v>
      </c>
      <c r="D42" s="209"/>
      <c r="E42" s="236">
        <v>0</v>
      </c>
    </row>
    <row r="43" spans="1:5" ht="0.75" hidden="1" customHeight="1" x14ac:dyDescent="0.2">
      <c r="A43" s="121">
        <v>800</v>
      </c>
      <c r="B43" s="96" t="s">
        <v>94</v>
      </c>
      <c r="C43" s="149" t="s">
        <v>96</v>
      </c>
      <c r="D43" s="209"/>
      <c r="E43" s="236">
        <v>0</v>
      </c>
    </row>
    <row r="44" spans="1:5" ht="26.25" hidden="1" customHeight="1" x14ac:dyDescent="0.2">
      <c r="A44" s="121">
        <v>800</v>
      </c>
      <c r="B44" s="96" t="s">
        <v>97</v>
      </c>
      <c r="C44" s="149" t="s">
        <v>98</v>
      </c>
      <c r="D44" s="209"/>
      <c r="E44" s="236">
        <v>0</v>
      </c>
    </row>
    <row r="45" spans="1:5" ht="37.5" hidden="1" customHeight="1" x14ac:dyDescent="0.2">
      <c r="A45" s="121">
        <v>800</v>
      </c>
      <c r="B45" s="96" t="s">
        <v>456</v>
      </c>
      <c r="C45" s="149" t="s">
        <v>457</v>
      </c>
      <c r="D45" s="209"/>
      <c r="E45" s="236">
        <v>0</v>
      </c>
    </row>
    <row r="46" spans="1:5" ht="0.75" customHeight="1" x14ac:dyDescent="0.2">
      <c r="A46" s="121">
        <v>800</v>
      </c>
      <c r="B46" s="159" t="s">
        <v>105</v>
      </c>
      <c r="C46" s="160" t="s">
        <v>106</v>
      </c>
      <c r="D46" s="209">
        <v>0</v>
      </c>
      <c r="E46" s="236">
        <v>0</v>
      </c>
    </row>
    <row r="47" spans="1:5" ht="0.75" customHeight="1" x14ac:dyDescent="0.2">
      <c r="A47" s="121">
        <v>800</v>
      </c>
      <c r="B47" s="96" t="s">
        <v>99</v>
      </c>
      <c r="C47" s="149" t="s">
        <v>490</v>
      </c>
      <c r="D47" s="209"/>
      <c r="E47" s="236">
        <v>0</v>
      </c>
    </row>
    <row r="48" spans="1:5" ht="49.5" hidden="1" customHeight="1" x14ac:dyDescent="0.2">
      <c r="A48" s="121">
        <v>800</v>
      </c>
      <c r="B48" s="105" t="s">
        <v>100</v>
      </c>
      <c r="C48" s="149" t="s">
        <v>101</v>
      </c>
      <c r="D48" s="209"/>
      <c r="E48" s="236">
        <v>0</v>
      </c>
    </row>
    <row r="49" spans="1:5" ht="24.75" hidden="1" customHeight="1" x14ac:dyDescent="0.2">
      <c r="A49" s="146" t="s">
        <v>27</v>
      </c>
      <c r="B49" s="58" t="s">
        <v>233</v>
      </c>
      <c r="C49" s="147" t="s">
        <v>234</v>
      </c>
      <c r="D49" s="209">
        <v>0</v>
      </c>
      <c r="E49" s="236">
        <v>0</v>
      </c>
    </row>
    <row r="50" spans="1:5" ht="13.5" hidden="1" customHeight="1" x14ac:dyDescent="0.2">
      <c r="A50" s="146" t="s">
        <v>28</v>
      </c>
      <c r="B50" s="96" t="s">
        <v>463</v>
      </c>
      <c r="C50" s="149" t="s">
        <v>102</v>
      </c>
      <c r="D50" s="209"/>
      <c r="E50" s="236">
        <v>0</v>
      </c>
    </row>
    <row r="51" spans="1:5" ht="36" hidden="1" customHeight="1" x14ac:dyDescent="0.2">
      <c r="A51" s="146" t="s">
        <v>27</v>
      </c>
      <c r="B51" s="58" t="s">
        <v>235</v>
      </c>
      <c r="C51" s="147" t="s">
        <v>236</v>
      </c>
      <c r="D51" s="209">
        <v>0</v>
      </c>
      <c r="E51" s="236">
        <v>0</v>
      </c>
    </row>
    <row r="52" spans="1:5" ht="61.5" hidden="1" customHeight="1" x14ac:dyDescent="0.2">
      <c r="A52" s="146" t="s">
        <v>43</v>
      </c>
      <c r="B52" s="58" t="s">
        <v>482</v>
      </c>
      <c r="C52" s="147" t="s">
        <v>103</v>
      </c>
      <c r="D52" s="252"/>
      <c r="E52" s="253">
        <v>0</v>
      </c>
    </row>
    <row r="53" spans="1:5" ht="21.75" customHeight="1" x14ac:dyDescent="0.2">
      <c r="A53" s="146" t="s">
        <v>43</v>
      </c>
      <c r="B53" s="58" t="s">
        <v>237</v>
      </c>
      <c r="C53" s="147" t="s">
        <v>238</v>
      </c>
      <c r="D53" s="252">
        <f>D54</f>
        <v>897.14</v>
      </c>
      <c r="E53" s="253">
        <f>E54</f>
        <v>3697.1099999999997</v>
      </c>
    </row>
    <row r="54" spans="1:5" ht="37.5" x14ac:dyDescent="0.2">
      <c r="A54" s="146" t="s">
        <v>43</v>
      </c>
      <c r="B54" s="58" t="s">
        <v>239</v>
      </c>
      <c r="C54" s="147" t="s">
        <v>240</v>
      </c>
      <c r="D54" s="252">
        <f>D55+D59+D64</f>
        <v>897.14</v>
      </c>
      <c r="E54" s="253">
        <f>E55+E59+E64+E58</f>
        <v>3697.1099999999997</v>
      </c>
    </row>
    <row r="55" spans="1:5" ht="18.75" x14ac:dyDescent="0.2">
      <c r="A55" s="146" t="s">
        <v>43</v>
      </c>
      <c r="B55" s="58" t="s">
        <v>49</v>
      </c>
      <c r="C55" s="309" t="s">
        <v>50</v>
      </c>
      <c r="D55" s="253">
        <f>D56+D58</f>
        <v>69.05</v>
      </c>
      <c r="E55" s="253">
        <f>E56</f>
        <v>2752.42</v>
      </c>
    </row>
    <row r="56" spans="1:5" ht="33.75" customHeight="1" x14ac:dyDescent="0.2">
      <c r="A56" s="146" t="s">
        <v>43</v>
      </c>
      <c r="B56" s="308" t="s">
        <v>561</v>
      </c>
      <c r="C56" s="156" t="s">
        <v>48</v>
      </c>
      <c r="D56" s="253">
        <v>69.05</v>
      </c>
      <c r="E56" s="253">
        <v>2752.42</v>
      </c>
    </row>
    <row r="57" spans="1:5" ht="15.75" hidden="1" customHeight="1" x14ac:dyDescent="0.2">
      <c r="A57" s="146" t="s">
        <v>43</v>
      </c>
      <c r="B57" s="161" t="s">
        <v>484</v>
      </c>
      <c r="C57" s="156" t="s">
        <v>485</v>
      </c>
      <c r="D57" s="252">
        <v>0</v>
      </c>
      <c r="E57" s="253">
        <v>0</v>
      </c>
    </row>
    <row r="58" spans="1:5" ht="61.5" hidden="1" customHeight="1" x14ac:dyDescent="0.2">
      <c r="A58" s="146" t="s">
        <v>43</v>
      </c>
      <c r="B58" s="161" t="s">
        <v>486</v>
      </c>
      <c r="C58" s="156" t="s">
        <v>575</v>
      </c>
      <c r="D58" s="252">
        <v>0</v>
      </c>
      <c r="E58" s="253">
        <v>0</v>
      </c>
    </row>
    <row r="59" spans="1:5" ht="45.75" customHeight="1" x14ac:dyDescent="0.2">
      <c r="A59" s="303" t="s">
        <v>43</v>
      </c>
      <c r="B59" s="310" t="s">
        <v>18</v>
      </c>
      <c r="C59" s="309" t="s">
        <v>51</v>
      </c>
      <c r="D59" s="252">
        <f>D60</f>
        <v>6.1</v>
      </c>
      <c r="E59" s="253">
        <f>E60</f>
        <v>122.7</v>
      </c>
    </row>
    <row r="60" spans="1:5" ht="35.25" customHeight="1" x14ac:dyDescent="0.2">
      <c r="A60" s="146" t="s">
        <v>43</v>
      </c>
      <c r="B60" s="308" t="s">
        <v>564</v>
      </c>
      <c r="C60" s="156" t="s">
        <v>82</v>
      </c>
      <c r="D60" s="252">
        <v>6.1</v>
      </c>
      <c r="E60" s="253">
        <v>122.7</v>
      </c>
    </row>
    <row r="61" spans="1:5" ht="1.5" hidden="1" customHeight="1" x14ac:dyDescent="0.2">
      <c r="A61" s="146" t="s">
        <v>43</v>
      </c>
      <c r="B61" s="96" t="s">
        <v>487</v>
      </c>
      <c r="C61" s="149" t="s">
        <v>488</v>
      </c>
      <c r="D61" s="256"/>
      <c r="E61" s="257"/>
    </row>
    <row r="62" spans="1:5" ht="0.75" hidden="1" customHeight="1" x14ac:dyDescent="0.2">
      <c r="A62" s="146"/>
      <c r="B62" s="162"/>
      <c r="C62" s="163"/>
      <c r="D62" s="253"/>
      <c r="E62" s="253"/>
    </row>
    <row r="63" spans="1:5" ht="14.25" hidden="1" customHeight="1" x14ac:dyDescent="0.2">
      <c r="A63" s="146"/>
      <c r="B63" s="162"/>
      <c r="C63" s="163"/>
      <c r="D63" s="253"/>
      <c r="E63" s="253"/>
    </row>
    <row r="64" spans="1:5" ht="33" customHeight="1" x14ac:dyDescent="0.2">
      <c r="A64" s="146" t="s">
        <v>43</v>
      </c>
      <c r="B64" s="310" t="s">
        <v>95</v>
      </c>
      <c r="C64" s="163" t="s">
        <v>390</v>
      </c>
      <c r="D64" s="253">
        <f>D65</f>
        <v>821.99</v>
      </c>
      <c r="E64" s="253">
        <f>E65</f>
        <v>821.99</v>
      </c>
    </row>
    <row r="65" spans="1:5" ht="36.75" customHeight="1" x14ac:dyDescent="0.2">
      <c r="A65" s="146" t="s">
        <v>43</v>
      </c>
      <c r="B65" s="323" t="s">
        <v>569</v>
      </c>
      <c r="C65" s="163" t="s">
        <v>84</v>
      </c>
      <c r="D65" s="253">
        <v>821.99</v>
      </c>
      <c r="E65" s="253">
        <v>821.99</v>
      </c>
    </row>
    <row r="66" spans="1:5" ht="18.75" x14ac:dyDescent="0.2">
      <c r="A66" s="146"/>
      <c r="B66" s="162"/>
      <c r="C66" s="147" t="s">
        <v>241</v>
      </c>
      <c r="D66" s="253">
        <f>D6+D54+D62</f>
        <v>897.24</v>
      </c>
      <c r="E66" s="253">
        <f>E6+E54+E62</f>
        <v>4301.21</v>
      </c>
    </row>
    <row r="67" spans="1:5" ht="18.75" x14ac:dyDescent="0.2">
      <c r="A67" s="58"/>
      <c r="B67" s="58"/>
      <c r="C67" s="147" t="s">
        <v>104</v>
      </c>
      <c r="D67" s="252">
        <f>D66-D53</f>
        <v>0.10000000000002274</v>
      </c>
      <c r="E67" s="252">
        <f>E8+E17+E22+E27+E31</f>
        <v>604.1</v>
      </c>
    </row>
    <row r="68" spans="1:5" ht="18.75" x14ac:dyDescent="0.3">
      <c r="A68" s="95"/>
      <c r="B68" s="59"/>
      <c r="C68" s="165"/>
      <c r="D68" s="206"/>
      <c r="E68" s="165"/>
    </row>
    <row r="69" spans="1:5" ht="18" x14ac:dyDescent="0.25">
      <c r="A69" s="60"/>
      <c r="B69" s="107"/>
      <c r="C69" s="166"/>
      <c r="D69" s="207"/>
      <c r="E69" s="107"/>
    </row>
    <row r="70" spans="1:5" ht="18" x14ac:dyDescent="0.25">
      <c r="A70" s="60"/>
      <c r="B70" s="107"/>
      <c r="C70" s="166"/>
      <c r="D70" s="166"/>
      <c r="E70" s="107"/>
    </row>
    <row r="71" spans="1:5" ht="18" x14ac:dyDescent="0.25">
      <c r="A71" s="60"/>
      <c r="B71" s="107"/>
      <c r="C71" s="166"/>
      <c r="D71" s="166"/>
      <c r="E71" s="107"/>
    </row>
    <row r="72" spans="1:5" ht="18" x14ac:dyDescent="0.25">
      <c r="A72" s="60"/>
      <c r="B72" s="107"/>
      <c r="C72" s="166"/>
      <c r="D72" s="166"/>
      <c r="E72" s="107"/>
    </row>
    <row r="73" spans="1:5" ht="18" x14ac:dyDescent="0.25">
      <c r="A73" s="60"/>
      <c r="B73" s="107"/>
      <c r="C73" s="166"/>
      <c r="D73" s="166"/>
      <c r="E73" s="107"/>
    </row>
    <row r="74" spans="1:5" ht="18" x14ac:dyDescent="0.25">
      <c r="A74" s="60"/>
      <c r="B74" s="107"/>
      <c r="C74" s="166"/>
      <c r="D74" s="166"/>
      <c r="E74" s="107"/>
    </row>
    <row r="75" spans="1:5" ht="18" x14ac:dyDescent="0.25">
      <c r="A75" s="60"/>
      <c r="B75" s="107"/>
      <c r="C75" s="166"/>
      <c r="D75" s="166"/>
      <c r="E75" s="107"/>
    </row>
  </sheetData>
  <mergeCells count="2">
    <mergeCell ref="D1:E1"/>
    <mergeCell ref="A2:E2"/>
  </mergeCells>
  <phoneticPr fontId="3" type="noConversion"/>
  <pageMargins left="0.62992125984251968" right="0.19685039370078741" top="0.51181102362204722" bottom="0.43307086614173229" header="0.51181102362204722" footer="0.43307086614173229"/>
  <pageSetup paperSize="9" scale="5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2"/>
  <sheetViews>
    <sheetView tabSelected="1" topLeftCell="A48" workbookViewId="0">
      <selection activeCell="G20" sqref="G20"/>
    </sheetView>
  </sheetViews>
  <sheetFormatPr defaultRowHeight="12.75" x14ac:dyDescent="0.2"/>
  <cols>
    <col min="1" max="1" width="15.85546875" customWidth="1"/>
    <col min="2" max="2" width="35.140625" style="34" customWidth="1"/>
    <col min="3" max="3" width="73.7109375" style="35" customWidth="1"/>
    <col min="4" max="4" width="0.140625" style="35" customWidth="1"/>
    <col min="5" max="5" width="19.5703125" style="34" customWidth="1"/>
    <col min="6" max="6" width="21.28515625" customWidth="1"/>
  </cols>
  <sheetData>
    <row r="1" spans="1:6" s="23" customFormat="1" ht="95.25" customHeight="1" x14ac:dyDescent="0.2">
      <c r="B1" s="26"/>
      <c r="C1" s="27"/>
      <c r="D1" s="349" t="s">
        <v>530</v>
      </c>
      <c r="E1" s="349"/>
      <c r="F1" s="349"/>
    </row>
    <row r="2" spans="1:6" s="95" customFormat="1" ht="43.5" customHeight="1" x14ac:dyDescent="0.3">
      <c r="A2" s="351" t="s">
        <v>528</v>
      </c>
      <c r="B2" s="356"/>
      <c r="C2" s="356"/>
      <c r="D2" s="356"/>
      <c r="E2" s="356"/>
    </row>
    <row r="3" spans="1:6" s="23" customFormat="1" ht="15.75" x14ac:dyDescent="0.2">
      <c r="A3" s="28"/>
      <c r="B3" s="29"/>
      <c r="C3" s="30"/>
      <c r="D3" s="30"/>
      <c r="E3" s="355" t="s">
        <v>387</v>
      </c>
      <c r="F3" s="355"/>
    </row>
    <row r="4" spans="1:6" s="95" customFormat="1" ht="62.45" customHeight="1" x14ac:dyDescent="0.3">
      <c r="A4" s="353" t="s">
        <v>206</v>
      </c>
      <c r="B4" s="353" t="s">
        <v>207</v>
      </c>
      <c r="C4" s="353" t="s">
        <v>203</v>
      </c>
      <c r="D4" s="357" t="s">
        <v>194</v>
      </c>
      <c r="E4" s="358"/>
      <c r="F4" s="58" t="s">
        <v>529</v>
      </c>
    </row>
    <row r="5" spans="1:6" s="95" customFormat="1" ht="74.25" customHeight="1" x14ac:dyDescent="0.3">
      <c r="A5" s="354"/>
      <c r="B5" s="354"/>
      <c r="C5" s="354"/>
      <c r="D5" s="58" t="s">
        <v>208</v>
      </c>
      <c r="E5" s="58" t="s">
        <v>209</v>
      </c>
      <c r="F5" s="61" t="s">
        <v>188</v>
      </c>
    </row>
    <row r="6" spans="1:6" s="95" customFormat="1" ht="18.75" x14ac:dyDescent="0.3">
      <c r="A6" s="146" t="s">
        <v>27</v>
      </c>
      <c r="B6" s="58" t="s">
        <v>210</v>
      </c>
      <c r="C6" s="147" t="s">
        <v>211</v>
      </c>
      <c r="D6" s="252">
        <f>D7+D23</f>
        <v>83.3</v>
      </c>
      <c r="E6" s="252">
        <f>E7+E23</f>
        <v>604.6</v>
      </c>
      <c r="F6" s="252">
        <f>F7+F23</f>
        <v>605.1</v>
      </c>
    </row>
    <row r="7" spans="1:6" s="95" customFormat="1" ht="18.75" x14ac:dyDescent="0.3">
      <c r="A7" s="148"/>
      <c r="B7" s="58"/>
      <c r="C7" s="149" t="s">
        <v>519</v>
      </c>
      <c r="D7" s="252">
        <f>D8+D11+D16+D21</f>
        <v>83.3</v>
      </c>
      <c r="E7" s="252">
        <f>E8+E11+E16+E21</f>
        <v>588.5</v>
      </c>
      <c r="F7" s="252">
        <f>F8+F11+F16+F21</f>
        <v>585</v>
      </c>
    </row>
    <row r="8" spans="1:6" s="95" customFormat="1" ht="18.75" x14ac:dyDescent="0.3">
      <c r="A8" s="58">
        <v>182</v>
      </c>
      <c r="B8" s="58" t="s">
        <v>520</v>
      </c>
      <c r="C8" s="147" t="s">
        <v>521</v>
      </c>
      <c r="D8" s="252">
        <f t="shared" ref="D8:F9" si="0">D9</f>
        <v>0</v>
      </c>
      <c r="E8" s="252">
        <f t="shared" si="0"/>
        <v>46</v>
      </c>
      <c r="F8" s="252">
        <f t="shared" si="0"/>
        <v>49.5</v>
      </c>
    </row>
    <row r="9" spans="1:6" s="95" customFormat="1" ht="93.75" x14ac:dyDescent="0.3">
      <c r="A9" s="96">
        <v>182</v>
      </c>
      <c r="B9" s="96" t="s">
        <v>212</v>
      </c>
      <c r="C9" s="160" t="s">
        <v>197</v>
      </c>
      <c r="D9" s="236">
        <f t="shared" si="0"/>
        <v>0</v>
      </c>
      <c r="E9" s="236">
        <f t="shared" si="0"/>
        <v>46</v>
      </c>
      <c r="F9" s="236">
        <f t="shared" si="0"/>
        <v>49.5</v>
      </c>
    </row>
    <row r="10" spans="1:6" s="95" customFormat="1" ht="18.75" x14ac:dyDescent="0.3">
      <c r="A10" s="96">
        <v>182</v>
      </c>
      <c r="B10" s="96" t="s">
        <v>6</v>
      </c>
      <c r="C10" s="149" t="s">
        <v>213</v>
      </c>
      <c r="D10" s="209">
        <v>0</v>
      </c>
      <c r="E10" s="236">
        <v>46</v>
      </c>
      <c r="F10" s="236">
        <v>49.5</v>
      </c>
    </row>
    <row r="11" spans="1:6" s="97" customFormat="1" ht="18.75" x14ac:dyDescent="0.3">
      <c r="A11" s="58">
        <v>182</v>
      </c>
      <c r="B11" s="58" t="s">
        <v>215</v>
      </c>
      <c r="C11" s="147" t="s">
        <v>216</v>
      </c>
      <c r="D11" s="252">
        <f>D12+D14</f>
        <v>0</v>
      </c>
      <c r="E11" s="252">
        <f>E12+E14</f>
        <v>117.5</v>
      </c>
      <c r="F11" s="252">
        <f>F12+F14</f>
        <v>105.5</v>
      </c>
    </row>
    <row r="12" spans="1:6" s="95" customFormat="1" ht="37.5" x14ac:dyDescent="0.3">
      <c r="A12" s="96">
        <v>182</v>
      </c>
      <c r="B12" s="96" t="s">
        <v>20</v>
      </c>
      <c r="C12" s="149" t="s">
        <v>21</v>
      </c>
      <c r="D12" s="209">
        <f>D13</f>
        <v>0</v>
      </c>
      <c r="E12" s="209">
        <f>E13</f>
        <v>17</v>
      </c>
      <c r="F12" s="209">
        <f>F13</f>
        <v>0</v>
      </c>
    </row>
    <row r="13" spans="1:6" s="97" customFormat="1" ht="37.5" x14ac:dyDescent="0.3">
      <c r="A13" s="96">
        <v>182</v>
      </c>
      <c r="B13" s="96" t="s">
        <v>22</v>
      </c>
      <c r="C13" s="149" t="s">
        <v>21</v>
      </c>
      <c r="D13" s="209">
        <v>0</v>
      </c>
      <c r="E13" s="236">
        <v>17</v>
      </c>
      <c r="F13" s="236">
        <v>0</v>
      </c>
    </row>
    <row r="14" spans="1:6" s="97" customFormat="1" ht="18.75" x14ac:dyDescent="0.3">
      <c r="A14" s="96">
        <v>182</v>
      </c>
      <c r="B14" s="96" t="s">
        <v>217</v>
      </c>
      <c r="C14" s="149" t="s">
        <v>218</v>
      </c>
      <c r="D14" s="209">
        <f>D15</f>
        <v>0</v>
      </c>
      <c r="E14" s="209">
        <f>E15</f>
        <v>100.5</v>
      </c>
      <c r="F14" s="209">
        <f>F15</f>
        <v>105.5</v>
      </c>
    </row>
    <row r="15" spans="1:6" s="97" customFormat="1" ht="18.75" x14ac:dyDescent="0.3">
      <c r="A15" s="96">
        <v>182</v>
      </c>
      <c r="B15" s="96" t="s">
        <v>23</v>
      </c>
      <c r="C15" s="149" t="s">
        <v>218</v>
      </c>
      <c r="D15" s="209">
        <v>0</v>
      </c>
      <c r="E15" s="236">
        <v>100.5</v>
      </c>
      <c r="F15" s="236">
        <v>105.5</v>
      </c>
    </row>
    <row r="16" spans="1:6" s="97" customFormat="1" ht="18.75" x14ac:dyDescent="0.3">
      <c r="A16" s="58">
        <v>182</v>
      </c>
      <c r="B16" s="58" t="s">
        <v>219</v>
      </c>
      <c r="C16" s="147" t="s">
        <v>220</v>
      </c>
      <c r="D16" s="252">
        <f>SUM(D17:D18)</f>
        <v>83.3</v>
      </c>
      <c r="E16" s="253">
        <f>SUM(E17:E18)</f>
        <v>405</v>
      </c>
      <c r="F16" s="253">
        <f>SUM(F17:F18)</f>
        <v>405</v>
      </c>
    </row>
    <row r="17" spans="1:6" s="97" customFormat="1" ht="56.25" x14ac:dyDescent="0.3">
      <c r="A17" s="96">
        <v>182</v>
      </c>
      <c r="B17" s="96" t="s">
        <v>24</v>
      </c>
      <c r="C17" s="149" t="s">
        <v>25</v>
      </c>
      <c r="D17" s="209">
        <v>5.3</v>
      </c>
      <c r="E17" s="236">
        <v>59</v>
      </c>
      <c r="F17" s="236">
        <v>59</v>
      </c>
    </row>
    <row r="18" spans="1:6" s="97" customFormat="1" ht="18.75" x14ac:dyDescent="0.3">
      <c r="A18" s="96">
        <v>182</v>
      </c>
      <c r="B18" s="96" t="s">
        <v>388</v>
      </c>
      <c r="C18" s="149" t="s">
        <v>26</v>
      </c>
      <c r="D18" s="209">
        <f>D19+D20</f>
        <v>78</v>
      </c>
      <c r="E18" s="209">
        <f>E19+E20</f>
        <v>346</v>
      </c>
      <c r="F18" s="209">
        <f>F19+F20</f>
        <v>346</v>
      </c>
    </row>
    <row r="19" spans="1:6" s="98" customFormat="1" ht="45" customHeight="1" x14ac:dyDescent="0.3">
      <c r="A19" s="96">
        <v>182</v>
      </c>
      <c r="B19" s="96" t="s">
        <v>314</v>
      </c>
      <c r="C19" s="149" t="s">
        <v>313</v>
      </c>
      <c r="D19" s="209">
        <v>48</v>
      </c>
      <c r="E19" s="236">
        <v>68</v>
      </c>
      <c r="F19" s="236">
        <v>68</v>
      </c>
    </row>
    <row r="20" spans="1:6" s="99" customFormat="1" ht="39.75" customHeight="1" x14ac:dyDescent="0.3">
      <c r="A20" s="96">
        <v>182</v>
      </c>
      <c r="B20" s="96" t="s">
        <v>315</v>
      </c>
      <c r="C20" s="149" t="s">
        <v>316</v>
      </c>
      <c r="D20" s="209">
        <v>30</v>
      </c>
      <c r="E20" s="236">
        <v>278</v>
      </c>
      <c r="F20" s="236">
        <v>278</v>
      </c>
    </row>
    <row r="21" spans="1:6" s="99" customFormat="1" ht="18.75" x14ac:dyDescent="0.3">
      <c r="A21" s="146" t="s">
        <v>27</v>
      </c>
      <c r="B21" s="58" t="s">
        <v>221</v>
      </c>
      <c r="C21" s="147" t="s">
        <v>222</v>
      </c>
      <c r="D21" s="252">
        <f>D22</f>
        <v>0</v>
      </c>
      <c r="E21" s="253">
        <f>E22</f>
        <v>20</v>
      </c>
      <c r="F21" s="253">
        <f>F22</f>
        <v>25</v>
      </c>
    </row>
    <row r="22" spans="1:6" s="99" customFormat="1" ht="172.5" customHeight="1" x14ac:dyDescent="0.3">
      <c r="A22" s="146" t="s">
        <v>43</v>
      </c>
      <c r="B22" s="96" t="s">
        <v>406</v>
      </c>
      <c r="C22" s="149" t="s">
        <v>413</v>
      </c>
      <c r="D22" s="209">
        <v>0</v>
      </c>
      <c r="E22" s="236">
        <v>20</v>
      </c>
      <c r="F22" s="236">
        <v>25</v>
      </c>
    </row>
    <row r="23" spans="1:6" s="99" customFormat="1" ht="14.25" customHeight="1" x14ac:dyDescent="0.3">
      <c r="A23" s="146"/>
      <c r="B23" s="96"/>
      <c r="C23" s="149" t="s">
        <v>225</v>
      </c>
      <c r="D23" s="252">
        <f>D24+D27+D29+D37+D40</f>
        <v>0</v>
      </c>
      <c r="E23" s="252">
        <f>E24+E27+E29+E37+E40</f>
        <v>16.100000000000001</v>
      </c>
      <c r="F23" s="252">
        <f>F24+F27+F29+F37+F40</f>
        <v>20.100000000000001</v>
      </c>
    </row>
    <row r="24" spans="1:6" s="95" customFormat="1" ht="37.5" x14ac:dyDescent="0.3">
      <c r="A24" s="146" t="s">
        <v>27</v>
      </c>
      <c r="B24" s="58" t="s">
        <v>226</v>
      </c>
      <c r="C24" s="147" t="s">
        <v>227</v>
      </c>
      <c r="D24" s="253">
        <f>SUM(D25:D26)</f>
        <v>0</v>
      </c>
      <c r="E24" s="253">
        <f>SUM(E25:E26)</f>
        <v>16.100000000000001</v>
      </c>
      <c r="F24" s="253">
        <f>SUM(F25:F26)</f>
        <v>20.100000000000001</v>
      </c>
    </row>
    <row r="25" spans="1:6" s="95" customFormat="1" ht="78" customHeight="1" x14ac:dyDescent="0.3">
      <c r="A25" s="146" t="s">
        <v>28</v>
      </c>
      <c r="B25" s="121" t="s">
        <v>32</v>
      </c>
      <c r="C25" s="155" t="s">
        <v>576</v>
      </c>
      <c r="D25" s="209"/>
      <c r="E25" s="236">
        <v>16.100000000000001</v>
      </c>
      <c r="F25" s="236">
        <v>20.100000000000001</v>
      </c>
    </row>
    <row r="26" spans="1:6" s="95" customFormat="1" ht="0.75" customHeight="1" x14ac:dyDescent="0.3">
      <c r="A26" s="96">
        <v>800</v>
      </c>
      <c r="B26" s="96" t="s">
        <v>489</v>
      </c>
      <c r="C26" s="156" t="s">
        <v>31</v>
      </c>
      <c r="D26" s="254">
        <v>0</v>
      </c>
      <c r="E26" s="255">
        <v>0</v>
      </c>
      <c r="F26" s="255">
        <v>0</v>
      </c>
    </row>
    <row r="27" spans="1:6" ht="18" hidden="1" customHeight="1" x14ac:dyDescent="0.2">
      <c r="A27" s="146" t="s">
        <v>27</v>
      </c>
      <c r="B27" s="58" t="s">
        <v>228</v>
      </c>
      <c r="C27" s="158" t="s">
        <v>229</v>
      </c>
      <c r="D27" s="252"/>
      <c r="E27" s="253"/>
      <c r="F27" s="253"/>
    </row>
    <row r="28" spans="1:6" ht="8.25" hidden="1" customHeight="1" x14ac:dyDescent="0.2">
      <c r="A28" s="146" t="s">
        <v>43</v>
      </c>
      <c r="B28" s="96" t="s">
        <v>90</v>
      </c>
      <c r="C28" s="149" t="s">
        <v>91</v>
      </c>
      <c r="D28" s="253"/>
      <c r="E28" s="253"/>
      <c r="F28" s="253"/>
    </row>
    <row r="29" spans="1:6" ht="7.5" hidden="1" customHeight="1" x14ac:dyDescent="0.2">
      <c r="A29" s="144">
        <v>800</v>
      </c>
      <c r="B29" s="58" t="s">
        <v>230</v>
      </c>
      <c r="C29" s="147" t="s">
        <v>231</v>
      </c>
      <c r="D29" s="252">
        <f>SUM(D30:D36)</f>
        <v>0</v>
      </c>
      <c r="E29" s="253">
        <f>SUM(E30:E36)</f>
        <v>0</v>
      </c>
      <c r="F29" s="253">
        <f>SUM(F30:F36)</f>
        <v>0</v>
      </c>
    </row>
    <row r="30" spans="1:6" ht="16.5" hidden="1" customHeight="1" x14ac:dyDescent="0.2">
      <c r="A30" s="121">
        <v>800</v>
      </c>
      <c r="B30" s="96" t="s">
        <v>425</v>
      </c>
      <c r="C30" s="149" t="s">
        <v>93</v>
      </c>
      <c r="D30" s="209"/>
      <c r="E30" s="236">
        <v>0</v>
      </c>
      <c r="F30" s="236">
        <v>0</v>
      </c>
    </row>
    <row r="31" spans="1:6" ht="14.25" hidden="1" customHeight="1" x14ac:dyDescent="0.2">
      <c r="A31" s="121">
        <v>800</v>
      </c>
      <c r="B31" s="96" t="s">
        <v>94</v>
      </c>
      <c r="C31" s="149" t="s">
        <v>96</v>
      </c>
      <c r="D31" s="209"/>
      <c r="E31" s="236">
        <v>0</v>
      </c>
      <c r="F31" s="236">
        <v>0</v>
      </c>
    </row>
    <row r="32" spans="1:6" ht="15" hidden="1" customHeight="1" x14ac:dyDescent="0.2">
      <c r="A32" s="121">
        <v>800</v>
      </c>
      <c r="B32" s="96" t="s">
        <v>97</v>
      </c>
      <c r="C32" s="149" t="s">
        <v>98</v>
      </c>
      <c r="D32" s="209"/>
      <c r="E32" s="236">
        <v>0</v>
      </c>
      <c r="F32" s="236">
        <v>0</v>
      </c>
    </row>
    <row r="33" spans="1:6" ht="15" hidden="1" customHeight="1" x14ac:dyDescent="0.2">
      <c r="A33" s="121">
        <v>800</v>
      </c>
      <c r="B33" s="96" t="s">
        <v>456</v>
      </c>
      <c r="C33" s="149" t="s">
        <v>457</v>
      </c>
      <c r="D33" s="209"/>
      <c r="E33" s="236">
        <v>0</v>
      </c>
      <c r="F33" s="236">
        <v>0</v>
      </c>
    </row>
    <row r="34" spans="1:6" ht="11.25" hidden="1" customHeight="1" x14ac:dyDescent="0.2">
      <c r="A34" s="121">
        <v>800</v>
      </c>
      <c r="B34" s="159" t="s">
        <v>105</v>
      </c>
      <c r="C34" s="160" t="s">
        <v>106</v>
      </c>
      <c r="D34" s="209">
        <v>0</v>
      </c>
      <c r="E34" s="236">
        <v>0</v>
      </c>
      <c r="F34" s="236">
        <v>0</v>
      </c>
    </row>
    <row r="35" spans="1:6" ht="17.25" hidden="1" customHeight="1" x14ac:dyDescent="0.2">
      <c r="A35" s="121">
        <v>800</v>
      </c>
      <c r="B35" s="96" t="s">
        <v>99</v>
      </c>
      <c r="C35" s="149" t="s">
        <v>490</v>
      </c>
      <c r="D35" s="209"/>
      <c r="E35" s="236">
        <v>0</v>
      </c>
      <c r="F35" s="236">
        <v>0</v>
      </c>
    </row>
    <row r="36" spans="1:6" ht="12.75" hidden="1" customHeight="1" x14ac:dyDescent="0.2">
      <c r="A36" s="121">
        <v>800</v>
      </c>
      <c r="B36" s="105" t="s">
        <v>100</v>
      </c>
      <c r="C36" s="149" t="s">
        <v>101</v>
      </c>
      <c r="D36" s="209"/>
      <c r="E36" s="236">
        <v>0</v>
      </c>
      <c r="F36" s="236">
        <v>0</v>
      </c>
    </row>
    <row r="37" spans="1:6" ht="6.75" hidden="1" customHeight="1" x14ac:dyDescent="0.2">
      <c r="A37" s="146" t="s">
        <v>27</v>
      </c>
      <c r="B37" s="58" t="s">
        <v>233</v>
      </c>
      <c r="C37" s="147" t="s">
        <v>234</v>
      </c>
      <c r="D37" s="209">
        <v>0</v>
      </c>
      <c r="E37" s="236">
        <v>0</v>
      </c>
      <c r="F37" s="236">
        <v>0</v>
      </c>
    </row>
    <row r="38" spans="1:6" ht="31.5" hidden="1" customHeight="1" x14ac:dyDescent="0.2">
      <c r="A38" s="146" t="s">
        <v>28</v>
      </c>
      <c r="B38" s="96" t="s">
        <v>463</v>
      </c>
      <c r="C38" s="149" t="s">
        <v>102</v>
      </c>
      <c r="D38" s="209"/>
      <c r="E38" s="236">
        <v>0</v>
      </c>
      <c r="F38" s="236">
        <v>0</v>
      </c>
    </row>
    <row r="39" spans="1:6" ht="7.5" hidden="1" customHeight="1" x14ac:dyDescent="0.2">
      <c r="A39" s="146" t="s">
        <v>27</v>
      </c>
      <c r="B39" s="58" t="s">
        <v>235</v>
      </c>
      <c r="C39" s="147" t="s">
        <v>236</v>
      </c>
      <c r="D39" s="209">
        <v>0</v>
      </c>
      <c r="E39" s="236">
        <v>0</v>
      </c>
      <c r="F39" s="236">
        <v>0</v>
      </c>
    </row>
    <row r="40" spans="1:6" ht="10.5" hidden="1" customHeight="1" x14ac:dyDescent="0.2">
      <c r="A40" s="146" t="s">
        <v>43</v>
      </c>
      <c r="B40" s="58" t="s">
        <v>482</v>
      </c>
      <c r="C40" s="147" t="s">
        <v>103</v>
      </c>
      <c r="D40" s="252"/>
      <c r="E40" s="253">
        <v>0</v>
      </c>
      <c r="F40" s="253">
        <v>0</v>
      </c>
    </row>
    <row r="41" spans="1:6" ht="21.75" hidden="1" customHeight="1" x14ac:dyDescent="0.2">
      <c r="A41" s="146" t="s">
        <v>43</v>
      </c>
      <c r="B41" s="58" t="s">
        <v>237</v>
      </c>
      <c r="C41" s="147" t="s">
        <v>238</v>
      </c>
      <c r="D41" s="252">
        <f>D42</f>
        <v>13.4</v>
      </c>
      <c r="E41" s="253">
        <f>E42</f>
        <v>2875.12</v>
      </c>
      <c r="F41" s="253">
        <f>F42</f>
        <v>2875.12</v>
      </c>
    </row>
    <row r="42" spans="1:6" ht="37.5" x14ac:dyDescent="0.2">
      <c r="A42" s="146" t="s">
        <v>43</v>
      </c>
      <c r="B42" s="58" t="s">
        <v>239</v>
      </c>
      <c r="C42" s="147" t="s">
        <v>240</v>
      </c>
      <c r="D42" s="252">
        <f>D47</f>
        <v>13.4</v>
      </c>
      <c r="E42" s="253">
        <f>E43+E47</f>
        <v>2875.12</v>
      </c>
      <c r="F42" s="253">
        <f>F43+F47</f>
        <v>2875.12</v>
      </c>
    </row>
    <row r="43" spans="1:6" ht="37.5" x14ac:dyDescent="0.2">
      <c r="A43" s="303" t="s">
        <v>43</v>
      </c>
      <c r="B43" s="58" t="s">
        <v>49</v>
      </c>
      <c r="C43" s="309" t="s">
        <v>50</v>
      </c>
      <c r="D43" s="252">
        <f>D44</f>
        <v>0</v>
      </c>
      <c r="E43" s="253">
        <f>E44</f>
        <v>2752.42</v>
      </c>
      <c r="F43" s="253">
        <f>F44</f>
        <v>2752.42</v>
      </c>
    </row>
    <row r="44" spans="1:6" ht="36" customHeight="1" x14ac:dyDescent="0.2">
      <c r="A44" s="146" t="s">
        <v>43</v>
      </c>
      <c r="B44" s="308" t="s">
        <v>561</v>
      </c>
      <c r="C44" s="156" t="s">
        <v>48</v>
      </c>
      <c r="D44" s="253">
        <v>0</v>
      </c>
      <c r="E44" s="253">
        <v>2752.42</v>
      </c>
      <c r="F44" s="253">
        <v>2752.42</v>
      </c>
    </row>
    <row r="45" spans="1:6" ht="1.5" hidden="1" customHeight="1" x14ac:dyDescent="0.2">
      <c r="A45" s="146" t="s">
        <v>43</v>
      </c>
      <c r="B45" s="161" t="s">
        <v>484</v>
      </c>
      <c r="C45" s="156" t="s">
        <v>485</v>
      </c>
      <c r="D45" s="252">
        <v>0</v>
      </c>
      <c r="E45" s="253">
        <v>0</v>
      </c>
      <c r="F45" s="253">
        <v>0</v>
      </c>
    </row>
    <row r="46" spans="1:6" ht="64.5" hidden="1" customHeight="1" x14ac:dyDescent="0.2">
      <c r="A46" s="146" t="s">
        <v>43</v>
      </c>
      <c r="B46" s="161" t="s">
        <v>574</v>
      </c>
      <c r="C46" s="156" t="s">
        <v>575</v>
      </c>
      <c r="D46" s="252"/>
      <c r="E46" s="253">
        <v>0</v>
      </c>
      <c r="F46" s="253">
        <v>0</v>
      </c>
    </row>
    <row r="47" spans="1:6" ht="52.5" customHeight="1" x14ac:dyDescent="0.2">
      <c r="A47" s="303" t="s">
        <v>43</v>
      </c>
      <c r="B47" s="310" t="s">
        <v>18</v>
      </c>
      <c r="C47" s="309" t="s">
        <v>51</v>
      </c>
      <c r="D47" s="252">
        <f>D48</f>
        <v>13.4</v>
      </c>
      <c r="E47" s="252">
        <f>E48</f>
        <v>122.7</v>
      </c>
      <c r="F47" s="252">
        <f>F48</f>
        <v>122.7</v>
      </c>
    </row>
    <row r="48" spans="1:6" ht="52.5" customHeight="1" x14ac:dyDescent="0.2">
      <c r="A48" s="146" t="s">
        <v>43</v>
      </c>
      <c r="B48" s="308" t="s">
        <v>564</v>
      </c>
      <c r="C48" s="156" t="s">
        <v>82</v>
      </c>
      <c r="D48" s="252">
        <v>13.4</v>
      </c>
      <c r="E48" s="253">
        <v>122.7</v>
      </c>
      <c r="F48" s="253">
        <v>122.7</v>
      </c>
    </row>
    <row r="49" spans="1:6" ht="15.75" hidden="1" customHeight="1" x14ac:dyDescent="0.2">
      <c r="A49" s="146" t="s">
        <v>43</v>
      </c>
      <c r="B49" s="310" t="s">
        <v>95</v>
      </c>
      <c r="C49" s="163" t="s">
        <v>390</v>
      </c>
      <c r="D49" s="253"/>
      <c r="E49" s="253">
        <f>E50</f>
        <v>0</v>
      </c>
      <c r="F49" s="257">
        <f>F50</f>
        <v>0</v>
      </c>
    </row>
    <row r="50" spans="1:6" ht="1.5" hidden="1" customHeight="1" x14ac:dyDescent="0.2">
      <c r="A50" s="146" t="s">
        <v>43</v>
      </c>
      <c r="B50" s="323" t="s">
        <v>569</v>
      </c>
      <c r="C50" s="163" t="s">
        <v>84</v>
      </c>
      <c r="D50" s="253">
        <v>614.66999999999996</v>
      </c>
      <c r="E50" s="253"/>
      <c r="F50" s="253"/>
    </row>
    <row r="51" spans="1:6" ht="18.75" x14ac:dyDescent="0.2">
      <c r="A51" s="164"/>
      <c r="B51" s="162"/>
      <c r="C51" s="147" t="s">
        <v>241</v>
      </c>
      <c r="D51" s="253">
        <f>D6+D42+D50</f>
        <v>711.37</v>
      </c>
      <c r="E51" s="253">
        <f>E6+E42+E50</f>
        <v>3479.72</v>
      </c>
      <c r="F51" s="253">
        <f>F6+F42+F50</f>
        <v>3480.22</v>
      </c>
    </row>
    <row r="52" spans="1:6" ht="37.5" x14ac:dyDescent="0.2">
      <c r="A52" s="58"/>
      <c r="B52" s="58"/>
      <c r="C52" s="147" t="s">
        <v>104</v>
      </c>
      <c r="D52" s="252">
        <f>D51-D41</f>
        <v>697.97</v>
      </c>
      <c r="E52" s="252">
        <f>E6</f>
        <v>604.6</v>
      </c>
      <c r="F52" s="252">
        <f>F6</f>
        <v>605.1</v>
      </c>
    </row>
  </sheetData>
  <mergeCells count="7">
    <mergeCell ref="D1:F1"/>
    <mergeCell ref="A4:A5"/>
    <mergeCell ref="E3:F3"/>
    <mergeCell ref="A2:E2"/>
    <mergeCell ref="B4:B5"/>
    <mergeCell ref="C4:C5"/>
    <mergeCell ref="D4:E4"/>
  </mergeCells>
  <phoneticPr fontId="3" type="noConversion"/>
  <pageMargins left="0.35433070866141736" right="0.19685039370078741" top="0.19685039370078741" bottom="0.19685039370078741" header="0.15748031496062992" footer="0.15748031496062992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4"/>
  <sheetViews>
    <sheetView view="pageBreakPreview" topLeftCell="A33" zoomScaleNormal="90" zoomScaleSheetLayoutView="100" workbookViewId="0">
      <selection activeCell="D10" sqref="D10"/>
    </sheetView>
  </sheetViews>
  <sheetFormatPr defaultRowHeight="12.75" x14ac:dyDescent="0.2"/>
  <cols>
    <col min="1" max="1" width="89" style="37" customWidth="1"/>
    <col min="2" max="2" width="13.5703125" style="25" customWidth="1"/>
    <col min="3" max="3" width="15.28515625" style="36" hidden="1" customWidth="1"/>
    <col min="4" max="4" width="20" style="23" customWidth="1"/>
  </cols>
  <sheetData>
    <row r="1" spans="1:6" ht="121.5" customHeight="1" x14ac:dyDescent="0.25">
      <c r="B1" s="360" t="s">
        <v>536</v>
      </c>
      <c r="C1" s="360"/>
      <c r="D1" s="360"/>
    </row>
    <row r="2" spans="1:6" ht="12" customHeight="1" x14ac:dyDescent="0.2">
      <c r="C2" s="40"/>
      <c r="D2" s="40"/>
    </row>
    <row r="3" spans="1:6" ht="64.5" customHeight="1" x14ac:dyDescent="0.2">
      <c r="A3" s="359" t="s">
        <v>535</v>
      </c>
      <c r="B3" s="359"/>
      <c r="C3" s="359"/>
      <c r="D3" s="359"/>
      <c r="E3" s="39"/>
      <c r="F3" s="9"/>
    </row>
    <row r="4" spans="1:6" s="38" customFormat="1" ht="15.75" x14ac:dyDescent="0.25">
      <c r="A4" s="39"/>
      <c r="B4" s="53"/>
      <c r="C4" s="39"/>
      <c r="D4" s="63" t="s">
        <v>387</v>
      </c>
      <c r="E4" s="39"/>
      <c r="F4" s="9"/>
    </row>
    <row r="5" spans="1:6" s="107" customFormat="1" ht="72" customHeight="1" x14ac:dyDescent="0.2">
      <c r="A5" s="96" t="s">
        <v>282</v>
      </c>
      <c r="B5" s="96" t="s">
        <v>397</v>
      </c>
      <c r="C5" s="96" t="s">
        <v>208</v>
      </c>
      <c r="D5" s="96" t="s">
        <v>209</v>
      </c>
    </row>
    <row r="6" spans="1:6" s="107" customFormat="1" ht="18.75" x14ac:dyDescent="0.3">
      <c r="A6" s="96">
        <v>1</v>
      </c>
      <c r="B6" s="106">
        <v>2</v>
      </c>
      <c r="C6" s="96">
        <v>3</v>
      </c>
      <c r="D6" s="96">
        <v>4</v>
      </c>
    </row>
    <row r="7" spans="1:6" s="60" customFormat="1" ht="26.25" customHeight="1" x14ac:dyDescent="0.3">
      <c r="A7" s="138" t="s">
        <v>281</v>
      </c>
      <c r="B7" s="139" t="s">
        <v>292</v>
      </c>
      <c r="C7" s="226">
        <f>C8+C10+C14+C13</f>
        <v>226.76</v>
      </c>
      <c r="D7" s="226">
        <f>D8+D10+D14+D13</f>
        <v>1774.35</v>
      </c>
    </row>
    <row r="8" spans="1:6" s="60" customFormat="1" ht="37.5" x14ac:dyDescent="0.3">
      <c r="A8" s="101" t="s">
        <v>280</v>
      </c>
      <c r="B8" s="102" t="s">
        <v>376</v>
      </c>
      <c r="C8" s="227">
        <f>'9'!G8</f>
        <v>10.039999999999999</v>
      </c>
      <c r="D8" s="227">
        <f>'9'!H8</f>
        <v>480.87</v>
      </c>
    </row>
    <row r="9" spans="1:6" s="60" customFormat="1" ht="0.75" customHeight="1" x14ac:dyDescent="0.3">
      <c r="A9" s="101" t="s">
        <v>279</v>
      </c>
      <c r="B9" s="102" t="s">
        <v>293</v>
      </c>
      <c r="C9" s="227"/>
      <c r="D9" s="228"/>
    </row>
    <row r="10" spans="1:6" s="60" customFormat="1" ht="49.5" customHeight="1" x14ac:dyDescent="0.3">
      <c r="A10" s="101" t="s">
        <v>274</v>
      </c>
      <c r="B10" s="102" t="s">
        <v>294</v>
      </c>
      <c r="C10" s="227">
        <v>96.57</v>
      </c>
      <c r="D10" s="227">
        <f>'9'!H14</f>
        <v>1290.27</v>
      </c>
    </row>
    <row r="11" spans="1:6" s="60" customFormat="1" ht="0.75" hidden="1" customHeight="1" x14ac:dyDescent="0.3">
      <c r="A11" s="101" t="s">
        <v>273</v>
      </c>
      <c r="B11" s="102" t="s">
        <v>295</v>
      </c>
      <c r="C11" s="227"/>
      <c r="D11" s="228"/>
    </row>
    <row r="12" spans="1:6" s="60" customFormat="1" ht="0.75" hidden="1" customHeight="1" x14ac:dyDescent="0.3">
      <c r="A12" s="101" t="s">
        <v>272</v>
      </c>
      <c r="B12" s="102" t="s">
        <v>296</v>
      </c>
      <c r="C12" s="227"/>
      <c r="D12" s="228"/>
    </row>
    <row r="13" spans="1:6" s="60" customFormat="1" ht="21" hidden="1" customHeight="1" x14ac:dyDescent="0.3">
      <c r="A13" s="138" t="s">
        <v>272</v>
      </c>
      <c r="B13" s="102" t="s">
        <v>296</v>
      </c>
      <c r="C13" s="227">
        <v>120.15</v>
      </c>
      <c r="D13" s="229">
        <v>0</v>
      </c>
    </row>
    <row r="14" spans="1:6" s="60" customFormat="1" ht="24" customHeight="1" x14ac:dyDescent="0.3">
      <c r="A14" s="101" t="s">
        <v>271</v>
      </c>
      <c r="B14" s="102" t="s">
        <v>297</v>
      </c>
      <c r="C14" s="227">
        <f>'9'!G28</f>
        <v>0</v>
      </c>
      <c r="D14" s="227">
        <f>'9'!H28</f>
        <v>3.21</v>
      </c>
    </row>
    <row r="15" spans="1:6" s="60" customFormat="1" ht="0.75" customHeight="1" x14ac:dyDescent="0.3">
      <c r="A15" s="101" t="s">
        <v>270</v>
      </c>
      <c r="B15" s="102" t="s">
        <v>298</v>
      </c>
      <c r="C15" s="227"/>
      <c r="D15" s="228"/>
    </row>
    <row r="16" spans="1:6" s="60" customFormat="1" ht="24" customHeight="1" x14ac:dyDescent="0.3">
      <c r="A16" s="138" t="s">
        <v>269</v>
      </c>
      <c r="B16" s="139" t="s">
        <v>299</v>
      </c>
      <c r="C16" s="226">
        <f>C17</f>
        <v>12.7</v>
      </c>
      <c r="D16" s="226">
        <f>D17</f>
        <v>122.7</v>
      </c>
    </row>
    <row r="17" spans="1:4" s="60" customFormat="1" ht="37.5" customHeight="1" x14ac:dyDescent="0.3">
      <c r="A17" s="101" t="s">
        <v>300</v>
      </c>
      <c r="B17" s="102" t="s">
        <v>301</v>
      </c>
      <c r="C17" s="227">
        <v>12.7</v>
      </c>
      <c r="D17" s="227">
        <f>'9'!H31</f>
        <v>122.7</v>
      </c>
    </row>
    <row r="18" spans="1:4" s="60" customFormat="1" ht="18.75" hidden="1" x14ac:dyDescent="0.3">
      <c r="A18" s="101" t="s">
        <v>302</v>
      </c>
      <c r="B18" s="102" t="s">
        <v>303</v>
      </c>
      <c r="C18" s="227"/>
      <c r="D18" s="228"/>
    </row>
    <row r="19" spans="1:4" s="60" customFormat="1" ht="36" customHeight="1" x14ac:dyDescent="0.3">
      <c r="A19" s="138" t="s">
        <v>268</v>
      </c>
      <c r="B19" s="139" t="s">
        <v>304</v>
      </c>
      <c r="C19" s="226">
        <f>C22</f>
        <v>0</v>
      </c>
      <c r="D19" s="226">
        <f>D22</f>
        <v>6</v>
      </c>
    </row>
    <row r="20" spans="1:4" s="60" customFormat="1" ht="39.75" hidden="1" customHeight="1" x14ac:dyDescent="0.3">
      <c r="A20" s="101" t="s">
        <v>267</v>
      </c>
      <c r="B20" s="102" t="s">
        <v>305</v>
      </c>
      <c r="C20" s="227"/>
      <c r="D20" s="228"/>
    </row>
    <row r="21" spans="1:4" s="60" customFormat="1" ht="40.5" hidden="1" customHeight="1" x14ac:dyDescent="0.3">
      <c r="A21" s="101" t="s">
        <v>377</v>
      </c>
      <c r="B21" s="102" t="s">
        <v>378</v>
      </c>
      <c r="C21" s="227"/>
      <c r="D21" s="228"/>
    </row>
    <row r="22" spans="1:4" s="60" customFormat="1" ht="35.25" customHeight="1" x14ac:dyDescent="0.3">
      <c r="A22" s="101" t="s">
        <v>379</v>
      </c>
      <c r="B22" s="102" t="s">
        <v>306</v>
      </c>
      <c r="C22" s="227">
        <f>'9'!G39</f>
        <v>0</v>
      </c>
      <c r="D22" s="227">
        <f>'9'!H39</f>
        <v>6</v>
      </c>
    </row>
    <row r="23" spans="1:4" s="60" customFormat="1" ht="24" hidden="1" customHeight="1" x14ac:dyDescent="0.3">
      <c r="A23" s="101" t="s">
        <v>266</v>
      </c>
      <c r="B23" s="102" t="s">
        <v>307</v>
      </c>
      <c r="C23" s="227">
        <v>0</v>
      </c>
      <c r="D23" s="228">
        <v>0</v>
      </c>
    </row>
    <row r="24" spans="1:4" s="60" customFormat="1" ht="38.25" hidden="1" customHeight="1" x14ac:dyDescent="0.3">
      <c r="A24" s="101" t="s">
        <v>308</v>
      </c>
      <c r="B24" s="102" t="s">
        <v>309</v>
      </c>
      <c r="C24" s="227"/>
      <c r="D24" s="228"/>
    </row>
    <row r="25" spans="1:4" s="60" customFormat="1" ht="0.75" customHeight="1" x14ac:dyDescent="0.3">
      <c r="A25" s="138" t="s">
        <v>265</v>
      </c>
      <c r="B25" s="139" t="s">
        <v>310</v>
      </c>
      <c r="C25" s="226">
        <f>C27</f>
        <v>0</v>
      </c>
      <c r="D25" s="226">
        <f>D27</f>
        <v>0</v>
      </c>
    </row>
    <row r="26" spans="1:4" s="60" customFormat="1" ht="32.25" hidden="1" customHeight="1" x14ac:dyDescent="0.3">
      <c r="A26" s="101" t="s">
        <v>264</v>
      </c>
      <c r="B26" s="102" t="s">
        <v>311</v>
      </c>
      <c r="C26" s="227"/>
      <c r="D26" s="228"/>
    </row>
    <row r="27" spans="1:4" s="60" customFormat="1" ht="30.75" hidden="1" customHeight="1" x14ac:dyDescent="0.3">
      <c r="A27" s="101" t="s">
        <v>263</v>
      </c>
      <c r="B27" s="102" t="s">
        <v>312</v>
      </c>
      <c r="C27" s="227">
        <f>'9'!G44</f>
        <v>0</v>
      </c>
      <c r="D27" s="227">
        <f>'9'!H44</f>
        <v>0</v>
      </c>
    </row>
    <row r="28" spans="1:4" s="60" customFormat="1" ht="48" hidden="1" customHeight="1" x14ac:dyDescent="0.3">
      <c r="A28" s="101" t="s">
        <v>317</v>
      </c>
      <c r="B28" s="102" t="s">
        <v>318</v>
      </c>
      <c r="C28" s="227"/>
      <c r="D28" s="228"/>
    </row>
    <row r="29" spans="1:4" s="60" customFormat="1" ht="3.75" hidden="1" customHeight="1" x14ac:dyDescent="0.3">
      <c r="A29" s="101" t="s">
        <v>319</v>
      </c>
      <c r="B29" s="102" t="s">
        <v>320</v>
      </c>
      <c r="C29" s="227"/>
      <c r="D29" s="228"/>
    </row>
    <row r="30" spans="1:4" s="60" customFormat="1" ht="10.5" hidden="1" customHeight="1" x14ac:dyDescent="0.3">
      <c r="A30" s="101" t="s">
        <v>321</v>
      </c>
      <c r="B30" s="102" t="s">
        <v>322</v>
      </c>
      <c r="C30" s="227">
        <f>'9'!G45</f>
        <v>0</v>
      </c>
      <c r="D30" s="227">
        <f>'9'!H45</f>
        <v>0</v>
      </c>
    </row>
    <row r="31" spans="1:4" s="60" customFormat="1" ht="34.5" hidden="1" customHeight="1" x14ac:dyDescent="0.3">
      <c r="A31" s="101" t="s">
        <v>323</v>
      </c>
      <c r="B31" s="102" t="s">
        <v>324</v>
      </c>
      <c r="C31" s="227"/>
      <c r="D31" s="228"/>
    </row>
    <row r="32" spans="1:4" s="60" customFormat="1" ht="1.5" hidden="1" customHeight="1" x14ac:dyDescent="0.3">
      <c r="A32" s="101" t="s">
        <v>262</v>
      </c>
      <c r="B32" s="102" t="s">
        <v>325</v>
      </c>
      <c r="C32" s="227"/>
      <c r="D32" s="228"/>
    </row>
    <row r="33" spans="1:4" s="60" customFormat="1" ht="33" customHeight="1" x14ac:dyDescent="0.3">
      <c r="A33" s="138" t="s">
        <v>261</v>
      </c>
      <c r="B33" s="139" t="s">
        <v>326</v>
      </c>
      <c r="C33" s="226">
        <f>C36+C35</f>
        <v>-11.9</v>
      </c>
      <c r="D33" s="226">
        <f>D36+D35</f>
        <v>94.2</v>
      </c>
    </row>
    <row r="34" spans="1:4" s="60" customFormat="1" ht="30.75" hidden="1" customHeight="1" x14ac:dyDescent="0.3">
      <c r="A34" s="101" t="s">
        <v>260</v>
      </c>
      <c r="B34" s="102" t="s">
        <v>327</v>
      </c>
      <c r="C34" s="227"/>
      <c r="D34" s="228"/>
    </row>
    <row r="35" spans="1:4" s="60" customFormat="1" ht="21" hidden="1" customHeight="1" x14ac:dyDescent="0.3">
      <c r="A35" s="101" t="s">
        <v>259</v>
      </c>
      <c r="B35" s="102" t="s">
        <v>328</v>
      </c>
      <c r="C35" s="227">
        <f>'9'!G49</f>
        <v>0</v>
      </c>
      <c r="D35" s="227">
        <f>'9'!H49</f>
        <v>0</v>
      </c>
    </row>
    <row r="36" spans="1:4" s="60" customFormat="1" ht="30.75" customHeight="1" x14ac:dyDescent="0.3">
      <c r="A36" s="101" t="s">
        <v>258</v>
      </c>
      <c r="B36" s="102" t="s">
        <v>329</v>
      </c>
      <c r="C36" s="227">
        <v>-11.9</v>
      </c>
      <c r="D36" s="227">
        <f>'9'!H52</f>
        <v>94.2</v>
      </c>
    </row>
    <row r="37" spans="1:4" s="60" customFormat="1" ht="17.25" hidden="1" customHeight="1" x14ac:dyDescent="0.3">
      <c r="A37" s="101" t="s">
        <v>257</v>
      </c>
      <c r="B37" s="102" t="s">
        <v>330</v>
      </c>
      <c r="C37" s="227"/>
      <c r="D37" s="228"/>
    </row>
    <row r="38" spans="1:4" s="60" customFormat="1" ht="36" hidden="1" customHeight="1" x14ac:dyDescent="0.3">
      <c r="A38" s="101" t="s">
        <v>331</v>
      </c>
      <c r="B38" s="102" t="s">
        <v>332</v>
      </c>
      <c r="C38" s="227"/>
      <c r="D38" s="228"/>
    </row>
    <row r="39" spans="1:4" s="60" customFormat="1" ht="18" hidden="1" customHeight="1" x14ac:dyDescent="0.3">
      <c r="A39" s="101" t="s">
        <v>333</v>
      </c>
      <c r="B39" s="102" t="s">
        <v>334</v>
      </c>
      <c r="C39" s="227"/>
      <c r="D39" s="228"/>
    </row>
    <row r="40" spans="1:4" s="60" customFormat="1" ht="21" hidden="1" customHeight="1" x14ac:dyDescent="0.3">
      <c r="A40" s="101" t="s">
        <v>256</v>
      </c>
      <c r="B40" s="102" t="s">
        <v>335</v>
      </c>
      <c r="C40" s="227"/>
      <c r="D40" s="228"/>
    </row>
    <row r="41" spans="1:4" s="60" customFormat="1" ht="10.5" hidden="1" customHeight="1" x14ac:dyDescent="0.3">
      <c r="A41" s="101" t="s">
        <v>255</v>
      </c>
      <c r="B41" s="102" t="s">
        <v>336</v>
      </c>
      <c r="C41" s="227"/>
      <c r="D41" s="228"/>
    </row>
    <row r="42" spans="1:4" s="60" customFormat="1" ht="24.75" hidden="1" customHeight="1" x14ac:dyDescent="0.3">
      <c r="A42" s="101" t="s">
        <v>254</v>
      </c>
      <c r="B42" s="102" t="s">
        <v>337</v>
      </c>
      <c r="C42" s="227"/>
      <c r="D42" s="228"/>
    </row>
    <row r="43" spans="1:4" s="60" customFormat="1" ht="11.25" hidden="1" customHeight="1" x14ac:dyDescent="0.3">
      <c r="A43" s="101" t="s">
        <v>253</v>
      </c>
      <c r="B43" s="102" t="s">
        <v>338</v>
      </c>
      <c r="C43" s="227"/>
      <c r="D43" s="228"/>
    </row>
    <row r="44" spans="1:4" s="60" customFormat="1" ht="17.25" hidden="1" customHeight="1" x14ac:dyDescent="0.3">
      <c r="A44" s="101" t="s">
        <v>252</v>
      </c>
      <c r="B44" s="102" t="s">
        <v>339</v>
      </c>
      <c r="C44" s="227"/>
      <c r="D44" s="228"/>
    </row>
    <row r="45" spans="1:4" s="60" customFormat="1" ht="30" hidden="1" customHeight="1" x14ac:dyDescent="0.3">
      <c r="A45" s="101" t="s">
        <v>251</v>
      </c>
      <c r="B45" s="102" t="s">
        <v>340</v>
      </c>
      <c r="C45" s="227"/>
      <c r="D45" s="228"/>
    </row>
    <row r="46" spans="1:4" s="60" customFormat="1" ht="27.75" customHeight="1" x14ac:dyDescent="0.3">
      <c r="A46" s="138" t="s">
        <v>380</v>
      </c>
      <c r="B46" s="139" t="s">
        <v>341</v>
      </c>
      <c r="C46" s="226">
        <f>C47</f>
        <v>104.26</v>
      </c>
      <c r="D46" s="226">
        <f>D47</f>
        <v>913.99</v>
      </c>
    </row>
    <row r="47" spans="1:4" s="60" customFormat="1" ht="19.5" customHeight="1" x14ac:dyDescent="0.3">
      <c r="A47" s="101" t="s">
        <v>250</v>
      </c>
      <c r="B47" s="102" t="s">
        <v>342</v>
      </c>
      <c r="C47" s="227">
        <v>104.26</v>
      </c>
      <c r="D47" s="227">
        <f>'9'!H56</f>
        <v>913.99</v>
      </c>
    </row>
    <row r="48" spans="1:4" s="60" customFormat="1" ht="18.75" hidden="1" x14ac:dyDescent="0.3">
      <c r="A48" s="101" t="s">
        <v>381</v>
      </c>
      <c r="B48" s="102" t="s">
        <v>343</v>
      </c>
      <c r="C48" s="227"/>
      <c r="D48" s="228"/>
    </row>
    <row r="49" spans="1:4" s="60" customFormat="1" ht="2.25" hidden="1" customHeight="1" x14ac:dyDescent="0.3">
      <c r="A49" s="138" t="s">
        <v>247</v>
      </c>
      <c r="B49" s="139" t="s">
        <v>344</v>
      </c>
      <c r="C49" s="226">
        <f>C50</f>
        <v>0</v>
      </c>
      <c r="D49" s="226">
        <f>D50</f>
        <v>0</v>
      </c>
    </row>
    <row r="50" spans="1:4" s="60" customFormat="1" ht="36" hidden="1" customHeight="1" x14ac:dyDescent="0.3">
      <c r="A50" s="101" t="s">
        <v>382</v>
      </c>
      <c r="B50" s="102" t="s">
        <v>345</v>
      </c>
      <c r="C50" s="227">
        <f>'9'!G70</f>
        <v>0</v>
      </c>
      <c r="D50" s="227">
        <f>'9'!H70</f>
        <v>0</v>
      </c>
    </row>
    <row r="51" spans="1:4" s="60" customFormat="1" ht="18.75" hidden="1" x14ac:dyDescent="0.3">
      <c r="A51" s="101" t="s">
        <v>246</v>
      </c>
      <c r="B51" s="102" t="s">
        <v>346</v>
      </c>
      <c r="C51" s="227"/>
      <c r="D51" s="228"/>
    </row>
    <row r="52" spans="1:4" s="60" customFormat="1" ht="18.75" hidden="1" x14ac:dyDescent="0.3">
      <c r="A52" s="101" t="s">
        <v>245</v>
      </c>
      <c r="B52" s="102" t="s">
        <v>347</v>
      </c>
      <c r="C52" s="227"/>
      <c r="D52" s="228"/>
    </row>
    <row r="53" spans="1:4" s="60" customFormat="1" ht="18.75" hidden="1" x14ac:dyDescent="0.3">
      <c r="A53" s="101" t="s">
        <v>244</v>
      </c>
      <c r="B53" s="102" t="s">
        <v>348</v>
      </c>
      <c r="C53" s="227"/>
      <c r="D53" s="228"/>
    </row>
    <row r="54" spans="1:4" s="60" customFormat="1" ht="18.75" hidden="1" x14ac:dyDescent="0.3">
      <c r="A54" s="101" t="s">
        <v>243</v>
      </c>
      <c r="B54" s="102" t="s">
        <v>349</v>
      </c>
      <c r="C54" s="227"/>
      <c r="D54" s="228"/>
    </row>
    <row r="55" spans="1:4" s="60" customFormat="1" ht="18.75" hidden="1" x14ac:dyDescent="0.3">
      <c r="A55" s="245" t="s">
        <v>5</v>
      </c>
      <c r="B55" s="139" t="s">
        <v>345</v>
      </c>
      <c r="C55" s="226">
        <f>C56</f>
        <v>6</v>
      </c>
      <c r="D55" s="226">
        <f>D56</f>
        <v>0</v>
      </c>
    </row>
    <row r="56" spans="1:4" s="60" customFormat="1" ht="18.75" hidden="1" x14ac:dyDescent="0.3">
      <c r="A56" s="316" t="s">
        <v>9</v>
      </c>
      <c r="B56" s="102" t="s">
        <v>345</v>
      </c>
      <c r="C56" s="227">
        <v>6</v>
      </c>
      <c r="D56" s="227">
        <v>0</v>
      </c>
    </row>
    <row r="57" spans="1:4" s="60" customFormat="1" ht="23.25" customHeight="1" x14ac:dyDescent="0.3">
      <c r="A57" s="138" t="s">
        <v>350</v>
      </c>
      <c r="B57" s="139" t="s">
        <v>351</v>
      </c>
      <c r="C57" s="226">
        <f>C59</f>
        <v>76.260000000000005</v>
      </c>
      <c r="D57" s="226">
        <f>D59</f>
        <v>1389.97</v>
      </c>
    </row>
    <row r="58" spans="1:4" s="60" customFormat="1" ht="18.75" hidden="1" x14ac:dyDescent="0.3">
      <c r="A58" s="101" t="s">
        <v>352</v>
      </c>
      <c r="B58" s="102" t="s">
        <v>353</v>
      </c>
      <c r="C58" s="227"/>
      <c r="D58" s="228"/>
    </row>
    <row r="59" spans="1:4" s="60" customFormat="1" ht="20.25" customHeight="1" x14ac:dyDescent="0.3">
      <c r="A59" s="101" t="s">
        <v>356</v>
      </c>
      <c r="B59" s="102" t="s">
        <v>357</v>
      </c>
      <c r="C59" s="227">
        <f>'9'!G78</f>
        <v>76.260000000000005</v>
      </c>
      <c r="D59" s="227">
        <f>'13'!H43</f>
        <v>1389.97</v>
      </c>
    </row>
    <row r="60" spans="1:4" s="60" customFormat="1" ht="0.75" hidden="1" customHeight="1" x14ac:dyDescent="0.3">
      <c r="A60" s="101" t="s">
        <v>354</v>
      </c>
      <c r="B60" s="102" t="s">
        <v>355</v>
      </c>
      <c r="C60" s="227"/>
      <c r="D60" s="228"/>
    </row>
    <row r="61" spans="1:4" s="60" customFormat="1" ht="18.75" hidden="1" x14ac:dyDescent="0.3">
      <c r="A61" s="101" t="s">
        <v>356</v>
      </c>
      <c r="B61" s="102" t="s">
        <v>357</v>
      </c>
      <c r="C61" s="227"/>
      <c r="D61" s="228"/>
    </row>
    <row r="62" spans="1:4" s="60" customFormat="1" ht="18.75" hidden="1" x14ac:dyDescent="0.3">
      <c r="A62" s="101" t="s">
        <v>358</v>
      </c>
      <c r="B62" s="102" t="s">
        <v>359</v>
      </c>
      <c r="C62" s="227"/>
      <c r="D62" s="228"/>
    </row>
    <row r="63" spans="1:4" s="60" customFormat="1" ht="18.75" hidden="1" x14ac:dyDescent="0.3">
      <c r="A63" s="101" t="s">
        <v>383</v>
      </c>
      <c r="B63" s="102" t="s">
        <v>384</v>
      </c>
      <c r="C63" s="227"/>
      <c r="D63" s="228"/>
    </row>
    <row r="64" spans="1:4" s="60" customFormat="1" ht="18.75" hidden="1" x14ac:dyDescent="0.3">
      <c r="A64" s="101" t="s">
        <v>249</v>
      </c>
      <c r="B64" s="102" t="s">
        <v>360</v>
      </c>
      <c r="C64" s="227"/>
      <c r="D64" s="228"/>
    </row>
    <row r="65" spans="1:4" s="60" customFormat="1" ht="37.5" hidden="1" x14ac:dyDescent="0.3">
      <c r="A65" s="101" t="s">
        <v>361</v>
      </c>
      <c r="B65" s="102" t="s">
        <v>362</v>
      </c>
      <c r="C65" s="227"/>
      <c r="D65" s="228"/>
    </row>
    <row r="66" spans="1:4" s="60" customFormat="1" ht="18.75" hidden="1" x14ac:dyDescent="0.3">
      <c r="A66" s="101" t="s">
        <v>385</v>
      </c>
      <c r="B66" s="102" t="s">
        <v>363</v>
      </c>
      <c r="C66" s="227"/>
      <c r="D66" s="228"/>
    </row>
    <row r="67" spans="1:4" s="60" customFormat="1" ht="56.25" hidden="1" x14ac:dyDescent="0.3">
      <c r="A67" s="101" t="s">
        <v>386</v>
      </c>
      <c r="B67" s="102" t="s">
        <v>364</v>
      </c>
      <c r="C67" s="227"/>
      <c r="D67" s="228"/>
    </row>
    <row r="68" spans="1:4" s="60" customFormat="1" ht="37.5" hidden="1" x14ac:dyDescent="0.3">
      <c r="A68" s="101" t="s">
        <v>365</v>
      </c>
      <c r="B68" s="102" t="s">
        <v>366</v>
      </c>
      <c r="C68" s="227"/>
      <c r="D68" s="228"/>
    </row>
    <row r="69" spans="1:4" s="60" customFormat="1" ht="18.75" hidden="1" x14ac:dyDescent="0.3">
      <c r="A69" s="101" t="s">
        <v>374</v>
      </c>
      <c r="B69" s="102" t="s">
        <v>375</v>
      </c>
      <c r="C69" s="227"/>
      <c r="D69" s="228"/>
    </row>
    <row r="70" spans="1:4" s="60" customFormat="1" ht="1.5" hidden="1" customHeight="1" x14ac:dyDescent="0.3">
      <c r="A70" s="299" t="s">
        <v>174</v>
      </c>
      <c r="B70" s="102" t="s">
        <v>175</v>
      </c>
      <c r="C70" s="227">
        <v>-68.540000000000006</v>
      </c>
      <c r="D70" s="228"/>
    </row>
    <row r="71" spans="1:4" s="60" customFormat="1" ht="3.75" hidden="1" customHeight="1" x14ac:dyDescent="0.3">
      <c r="A71" s="101"/>
      <c r="B71" s="102"/>
      <c r="C71" s="227"/>
      <c r="D71" s="228"/>
    </row>
    <row r="72" spans="1:4" s="60" customFormat="1" ht="29.25" customHeight="1" x14ac:dyDescent="0.3">
      <c r="A72" s="140" t="s">
        <v>242</v>
      </c>
      <c r="B72" s="141"/>
      <c r="C72" s="226">
        <f>C7+C16+C19+C25+C33+C46+C55+C57+C70</f>
        <v>345.53999999999996</v>
      </c>
      <c r="D72" s="226">
        <f>'9'!H87</f>
        <v>4301.21</v>
      </c>
    </row>
    <row r="73" spans="1:4" s="60" customFormat="1" ht="18.75" x14ac:dyDescent="0.3">
      <c r="A73" s="103"/>
      <c r="B73" s="104"/>
      <c r="C73" s="105"/>
      <c r="D73" s="95"/>
    </row>
    <row r="74" spans="1:4" s="60" customFormat="1" ht="18.75" x14ac:dyDescent="0.3">
      <c r="A74" s="103"/>
      <c r="B74" s="104"/>
      <c r="C74" s="105"/>
      <c r="D74" s="95"/>
    </row>
    <row r="75" spans="1:4" s="60" customFormat="1" ht="18.75" x14ac:dyDescent="0.3">
      <c r="A75" s="103"/>
      <c r="B75" s="104"/>
      <c r="C75" s="105"/>
      <c r="D75" s="95"/>
    </row>
    <row r="76" spans="1:4" s="60" customFormat="1" ht="18.75" x14ac:dyDescent="0.3">
      <c r="A76" s="103"/>
      <c r="B76" s="104"/>
      <c r="C76" s="105"/>
      <c r="D76" s="95"/>
    </row>
    <row r="77" spans="1:4" s="60" customFormat="1" ht="18.75" x14ac:dyDescent="0.3">
      <c r="A77" s="103"/>
      <c r="B77" s="104"/>
      <c r="C77" s="105"/>
      <c r="D77" s="95"/>
    </row>
    <row r="78" spans="1:4" s="60" customFormat="1" ht="18.75" x14ac:dyDescent="0.3">
      <c r="A78" s="103"/>
      <c r="B78" s="104"/>
      <c r="C78" s="105"/>
      <c r="D78" s="95"/>
    </row>
    <row r="79" spans="1:4" s="60" customFormat="1" ht="18.75" x14ac:dyDescent="0.3">
      <c r="A79" s="103"/>
      <c r="B79" s="104"/>
      <c r="C79" s="105"/>
      <c r="D79" s="95"/>
    </row>
    <row r="80" spans="1:4" s="60" customFormat="1" ht="18.75" x14ac:dyDescent="0.3">
      <c r="A80" s="103"/>
      <c r="B80" s="104"/>
      <c r="C80" s="105"/>
      <c r="D80" s="95"/>
    </row>
    <row r="81" spans="1:4" s="60" customFormat="1" ht="18.75" x14ac:dyDescent="0.3">
      <c r="A81" s="103"/>
      <c r="B81" s="104"/>
      <c r="C81" s="105"/>
      <c r="D81" s="95"/>
    </row>
    <row r="82" spans="1:4" s="60" customFormat="1" ht="18.75" x14ac:dyDescent="0.3">
      <c r="A82" s="103"/>
      <c r="B82" s="104"/>
      <c r="C82" s="105"/>
      <c r="D82" s="95"/>
    </row>
    <row r="83" spans="1:4" s="60" customFormat="1" ht="18.75" x14ac:dyDescent="0.3">
      <c r="A83" s="103"/>
      <c r="B83" s="104"/>
      <c r="C83" s="105"/>
      <c r="D83" s="95"/>
    </row>
    <row r="84" spans="1:4" s="60" customFormat="1" ht="18.75" x14ac:dyDescent="0.3">
      <c r="A84" s="103"/>
      <c r="B84" s="104"/>
      <c r="C84" s="105"/>
      <c r="D84" s="95"/>
    </row>
    <row r="85" spans="1:4" s="60" customFormat="1" ht="18.75" x14ac:dyDescent="0.3">
      <c r="A85" s="103"/>
      <c r="B85" s="104"/>
      <c r="C85" s="105"/>
      <c r="D85" s="95"/>
    </row>
    <row r="86" spans="1:4" s="60" customFormat="1" ht="18.75" x14ac:dyDescent="0.3">
      <c r="A86" s="103"/>
      <c r="B86" s="104"/>
      <c r="C86" s="105"/>
      <c r="D86" s="95"/>
    </row>
    <row r="87" spans="1:4" s="60" customFormat="1" ht="18.75" x14ac:dyDescent="0.3">
      <c r="A87" s="103"/>
      <c r="B87" s="104"/>
      <c r="C87" s="105"/>
      <c r="D87" s="95"/>
    </row>
    <row r="88" spans="1:4" s="60" customFormat="1" ht="18.75" x14ac:dyDescent="0.3">
      <c r="A88" s="103"/>
      <c r="B88" s="104"/>
      <c r="C88" s="105"/>
      <c r="D88" s="95"/>
    </row>
    <row r="89" spans="1:4" s="60" customFormat="1" ht="18.75" x14ac:dyDescent="0.3">
      <c r="A89" s="103"/>
      <c r="B89" s="104"/>
      <c r="C89" s="105"/>
      <c r="D89" s="95"/>
    </row>
    <row r="90" spans="1:4" s="60" customFormat="1" ht="18.75" x14ac:dyDescent="0.3">
      <c r="A90" s="103"/>
      <c r="B90" s="104"/>
      <c r="C90" s="105"/>
      <c r="D90" s="95"/>
    </row>
    <row r="91" spans="1:4" s="60" customFormat="1" ht="18.75" x14ac:dyDescent="0.3">
      <c r="A91" s="103"/>
      <c r="B91" s="104"/>
      <c r="C91" s="105"/>
      <c r="D91" s="95"/>
    </row>
    <row r="92" spans="1:4" s="60" customFormat="1" ht="18.75" x14ac:dyDescent="0.3">
      <c r="A92" s="103"/>
      <c r="B92" s="104"/>
      <c r="C92" s="105"/>
      <c r="D92" s="95"/>
    </row>
    <row r="93" spans="1:4" s="60" customFormat="1" ht="18.75" x14ac:dyDescent="0.3">
      <c r="A93" s="103"/>
      <c r="B93" s="104"/>
      <c r="C93" s="105"/>
      <c r="D93" s="95"/>
    </row>
    <row r="94" spans="1:4" s="60" customFormat="1" ht="18.75" x14ac:dyDescent="0.3">
      <c r="A94" s="103"/>
      <c r="B94" s="104"/>
      <c r="C94" s="105"/>
      <c r="D94" s="95"/>
    </row>
    <row r="95" spans="1:4" s="60" customFormat="1" ht="18.75" x14ac:dyDescent="0.3">
      <c r="A95" s="103"/>
      <c r="B95" s="104"/>
      <c r="C95" s="105"/>
      <c r="D95" s="95"/>
    </row>
    <row r="96" spans="1:4" s="60" customFormat="1" ht="18.75" x14ac:dyDescent="0.3">
      <c r="A96" s="103"/>
      <c r="B96" s="104"/>
      <c r="C96" s="105"/>
      <c r="D96" s="95"/>
    </row>
    <row r="97" spans="1:4" s="60" customFormat="1" ht="18.75" x14ac:dyDescent="0.3">
      <c r="A97" s="103"/>
      <c r="B97" s="104"/>
      <c r="C97" s="105"/>
      <c r="D97" s="95"/>
    </row>
    <row r="98" spans="1:4" s="60" customFormat="1" ht="18.75" x14ac:dyDescent="0.3">
      <c r="A98" s="103"/>
      <c r="B98" s="104"/>
      <c r="C98" s="105"/>
      <c r="D98" s="95"/>
    </row>
    <row r="99" spans="1:4" s="60" customFormat="1" ht="18.75" x14ac:dyDescent="0.3">
      <c r="A99" s="103"/>
      <c r="B99" s="104"/>
      <c r="C99" s="105"/>
      <c r="D99" s="95"/>
    </row>
    <row r="100" spans="1:4" s="60" customFormat="1" ht="18.75" x14ac:dyDescent="0.3">
      <c r="A100" s="103"/>
      <c r="B100" s="104"/>
      <c r="C100" s="105"/>
      <c r="D100" s="95"/>
    </row>
    <row r="101" spans="1:4" s="60" customFormat="1" ht="18.75" x14ac:dyDescent="0.3">
      <c r="A101" s="103"/>
      <c r="B101" s="104"/>
      <c r="C101" s="105"/>
      <c r="D101" s="95"/>
    </row>
    <row r="102" spans="1:4" x14ac:dyDescent="0.2">
      <c r="B102" s="54"/>
    </row>
    <row r="103" spans="1:4" x14ac:dyDescent="0.2">
      <c r="B103" s="54"/>
    </row>
    <row r="104" spans="1:4" x14ac:dyDescent="0.2">
      <c r="B104" s="54"/>
    </row>
    <row r="105" spans="1:4" x14ac:dyDescent="0.2">
      <c r="B105" s="54"/>
    </row>
    <row r="106" spans="1:4" x14ac:dyDescent="0.2">
      <c r="B106" s="54"/>
    </row>
    <row r="107" spans="1:4" x14ac:dyDescent="0.2">
      <c r="B107" s="54"/>
    </row>
    <row r="108" spans="1:4" x14ac:dyDescent="0.2">
      <c r="B108" s="54"/>
    </row>
    <row r="109" spans="1:4" x14ac:dyDescent="0.2">
      <c r="B109" s="54"/>
    </row>
    <row r="110" spans="1:4" x14ac:dyDescent="0.2">
      <c r="B110" s="54"/>
    </row>
    <row r="111" spans="1:4" x14ac:dyDescent="0.2">
      <c r="B111" s="54"/>
    </row>
    <row r="112" spans="1:4" x14ac:dyDescent="0.2">
      <c r="B112" s="54"/>
    </row>
    <row r="113" spans="2:2" x14ac:dyDescent="0.2">
      <c r="B113" s="54"/>
    </row>
    <row r="114" spans="2:2" x14ac:dyDescent="0.2">
      <c r="B114" s="54"/>
    </row>
    <row r="115" spans="2:2" x14ac:dyDescent="0.2">
      <c r="B115" s="54"/>
    </row>
    <row r="116" spans="2:2" x14ac:dyDescent="0.2">
      <c r="B116" s="54"/>
    </row>
    <row r="117" spans="2:2" x14ac:dyDescent="0.2">
      <c r="B117" s="54"/>
    </row>
    <row r="118" spans="2:2" x14ac:dyDescent="0.2">
      <c r="B118" s="54"/>
    </row>
    <row r="119" spans="2:2" x14ac:dyDescent="0.2">
      <c r="B119" s="54"/>
    </row>
    <row r="120" spans="2:2" x14ac:dyDescent="0.2">
      <c r="B120" s="54"/>
    </row>
    <row r="121" spans="2:2" x14ac:dyDescent="0.2">
      <c r="B121" s="54"/>
    </row>
    <row r="122" spans="2:2" x14ac:dyDescent="0.2">
      <c r="B122" s="54"/>
    </row>
    <row r="123" spans="2:2" x14ac:dyDescent="0.2">
      <c r="B123" s="54"/>
    </row>
    <row r="124" spans="2:2" x14ac:dyDescent="0.2">
      <c r="B124" s="54"/>
    </row>
  </sheetData>
  <mergeCells count="2">
    <mergeCell ref="A3:D3"/>
    <mergeCell ref="B1:D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view="pageBreakPreview" topLeftCell="A4" zoomScale="60" workbookViewId="0">
      <selection activeCell="E9" sqref="E9"/>
    </sheetView>
  </sheetViews>
  <sheetFormatPr defaultRowHeight="12.75" x14ac:dyDescent="0.2"/>
  <cols>
    <col min="1" max="1" width="84.5703125" style="37" customWidth="1"/>
    <col min="2" max="2" width="13.85546875" style="25" customWidth="1"/>
    <col min="3" max="3" width="15.140625" style="36" hidden="1" customWidth="1"/>
    <col min="4" max="4" width="17.28515625" style="23" customWidth="1"/>
    <col min="5" max="5" width="23.5703125" style="23" customWidth="1"/>
    <col min="6" max="16384" width="9.140625" style="23"/>
  </cols>
  <sheetData>
    <row r="1" spans="1:6" ht="95.25" customHeight="1" x14ac:dyDescent="0.3">
      <c r="A1" s="103"/>
      <c r="B1" s="362" t="s">
        <v>548</v>
      </c>
      <c r="C1" s="362"/>
      <c r="D1" s="362"/>
      <c r="E1" s="362"/>
    </row>
    <row r="2" spans="1:6" ht="24" customHeight="1" x14ac:dyDescent="0.3">
      <c r="A2" s="103"/>
      <c r="B2" s="272"/>
      <c r="C2" s="103"/>
      <c r="D2" s="103"/>
      <c r="E2" s="95"/>
    </row>
    <row r="3" spans="1:6" ht="64.5" customHeight="1" x14ac:dyDescent="0.2">
      <c r="A3" s="359" t="s">
        <v>556</v>
      </c>
      <c r="B3" s="359"/>
      <c r="C3" s="359"/>
      <c r="D3" s="359"/>
      <c r="E3" s="286"/>
      <c r="F3" s="55"/>
    </row>
    <row r="4" spans="1:6" s="56" customFormat="1" ht="18.75" x14ac:dyDescent="0.3">
      <c r="A4" s="286"/>
      <c r="B4" s="298"/>
      <c r="C4" s="286"/>
      <c r="D4" s="361" t="s">
        <v>387</v>
      </c>
      <c r="E4" s="361"/>
      <c r="F4" s="55"/>
    </row>
    <row r="5" spans="1:6" s="59" customFormat="1" ht="81" customHeight="1" x14ac:dyDescent="0.2">
      <c r="A5" s="96" t="s">
        <v>282</v>
      </c>
      <c r="B5" s="96" t="s">
        <v>397</v>
      </c>
      <c r="C5" s="96" t="s">
        <v>394</v>
      </c>
      <c r="D5" s="96" t="s">
        <v>393</v>
      </c>
      <c r="E5" s="96" t="s">
        <v>0</v>
      </c>
    </row>
    <row r="6" spans="1:6" s="56" customFormat="1" ht="18.75" x14ac:dyDescent="0.3">
      <c r="A6" s="96">
        <v>1</v>
      </c>
      <c r="B6" s="106">
        <v>2</v>
      </c>
      <c r="C6" s="96">
        <v>3</v>
      </c>
      <c r="D6" s="96">
        <v>4</v>
      </c>
      <c r="E6" s="96">
        <v>5</v>
      </c>
    </row>
    <row r="7" spans="1:6" s="95" customFormat="1" ht="28.5" customHeight="1" x14ac:dyDescent="0.3">
      <c r="A7" s="138" t="s">
        <v>281</v>
      </c>
      <c r="B7" s="139" t="s">
        <v>292</v>
      </c>
      <c r="C7" s="226">
        <f>C8+C10+C13</f>
        <v>72.03</v>
      </c>
      <c r="D7" s="226">
        <f>D8+D10+D13</f>
        <v>1379.7</v>
      </c>
      <c r="E7" s="226">
        <f>E8+E10+E13</f>
        <v>1310.08</v>
      </c>
    </row>
    <row r="8" spans="1:6" s="95" customFormat="1" ht="37.5" x14ac:dyDescent="0.3">
      <c r="A8" s="101" t="s">
        <v>280</v>
      </c>
      <c r="B8" s="102" t="s">
        <v>376</v>
      </c>
      <c r="C8" s="227">
        <f>'10'!G8</f>
        <v>0</v>
      </c>
      <c r="D8" s="227">
        <f>'10'!H8</f>
        <v>365.29</v>
      </c>
      <c r="E8" s="227">
        <f>'10'!I8</f>
        <v>365.67</v>
      </c>
    </row>
    <row r="9" spans="1:6" s="95" customFormat="1" ht="0.75" customHeight="1" x14ac:dyDescent="0.3">
      <c r="A9" s="101" t="s">
        <v>279</v>
      </c>
      <c r="B9" s="102" t="s">
        <v>293</v>
      </c>
      <c r="C9" s="227"/>
      <c r="D9" s="227">
        <f>'10'!H9</f>
        <v>365.29</v>
      </c>
      <c r="E9" s="227">
        <f>'10'!I9</f>
        <v>365.67</v>
      </c>
    </row>
    <row r="10" spans="1:6" s="95" customFormat="1" ht="55.5" customHeight="1" x14ac:dyDescent="0.3">
      <c r="A10" s="101" t="s">
        <v>274</v>
      </c>
      <c r="B10" s="102" t="s">
        <v>294</v>
      </c>
      <c r="C10" s="227">
        <v>72.03</v>
      </c>
      <c r="D10" s="227">
        <f>'10'!H14</f>
        <v>1011.1999999999999</v>
      </c>
      <c r="E10" s="227">
        <f>'10'!I14</f>
        <v>941.19999999999993</v>
      </c>
    </row>
    <row r="11" spans="1:6" s="95" customFormat="1" ht="37.5" hidden="1" x14ac:dyDescent="0.3">
      <c r="A11" s="101" t="s">
        <v>273</v>
      </c>
      <c r="B11" s="102" t="s">
        <v>295</v>
      </c>
      <c r="C11" s="227"/>
      <c r="D11" s="228"/>
      <c r="E11" s="228"/>
    </row>
    <row r="12" spans="1:6" s="95" customFormat="1" ht="18.75" hidden="1" x14ac:dyDescent="0.3">
      <c r="A12" s="101" t="s">
        <v>272</v>
      </c>
      <c r="B12" s="102" t="s">
        <v>296</v>
      </c>
      <c r="C12" s="227"/>
      <c r="D12" s="228"/>
      <c r="E12" s="228"/>
    </row>
    <row r="13" spans="1:6" s="95" customFormat="1" ht="27" customHeight="1" x14ac:dyDescent="0.3">
      <c r="A13" s="101" t="s">
        <v>271</v>
      </c>
      <c r="B13" s="102" t="s">
        <v>297</v>
      </c>
      <c r="C13" s="227">
        <f>'10'!G25</f>
        <v>0</v>
      </c>
      <c r="D13" s="227">
        <f>'10'!H27</f>
        <v>3.21</v>
      </c>
      <c r="E13" s="227">
        <f>'10'!I27</f>
        <v>3.21</v>
      </c>
    </row>
    <row r="14" spans="1:6" s="95" customFormat="1" ht="18.75" hidden="1" x14ac:dyDescent="0.3">
      <c r="A14" s="101" t="s">
        <v>270</v>
      </c>
      <c r="B14" s="102" t="s">
        <v>298</v>
      </c>
      <c r="C14" s="227"/>
      <c r="D14" s="228"/>
      <c r="E14" s="228"/>
    </row>
    <row r="15" spans="1:6" s="95" customFormat="1" ht="26.25" customHeight="1" x14ac:dyDescent="0.3">
      <c r="A15" s="138" t="s">
        <v>269</v>
      </c>
      <c r="B15" s="139" t="s">
        <v>299</v>
      </c>
      <c r="C15" s="226">
        <f>C16</f>
        <v>13.4</v>
      </c>
      <c r="D15" s="226">
        <f>D16</f>
        <v>122.7</v>
      </c>
      <c r="E15" s="226">
        <f>E16</f>
        <v>122.7</v>
      </c>
    </row>
    <row r="16" spans="1:6" s="95" customFormat="1" ht="23.25" customHeight="1" x14ac:dyDescent="0.3">
      <c r="A16" s="101" t="s">
        <v>300</v>
      </c>
      <c r="B16" s="102" t="s">
        <v>301</v>
      </c>
      <c r="C16" s="227">
        <v>13.4</v>
      </c>
      <c r="D16" s="227">
        <f>'10'!H30</f>
        <v>122.7</v>
      </c>
      <c r="E16" s="227">
        <f>'10'!I30</f>
        <v>122.7</v>
      </c>
    </row>
    <row r="17" spans="1:9" s="95" customFormat="1" ht="18.75" hidden="1" x14ac:dyDescent="0.3">
      <c r="A17" s="101" t="s">
        <v>302</v>
      </c>
      <c r="B17" s="102" t="s">
        <v>303</v>
      </c>
      <c r="C17" s="227"/>
      <c r="D17" s="228"/>
      <c r="E17" s="228"/>
    </row>
    <row r="18" spans="1:9" s="95" customFormat="1" ht="39" hidden="1" customHeight="1" x14ac:dyDescent="0.3">
      <c r="A18" s="138" t="s">
        <v>268</v>
      </c>
      <c r="B18" s="139" t="s">
        <v>304</v>
      </c>
      <c r="C18" s="226">
        <f>C22</f>
        <v>0</v>
      </c>
      <c r="D18" s="226">
        <f>D21</f>
        <v>0</v>
      </c>
      <c r="E18" s="226">
        <f>E21</f>
        <v>0</v>
      </c>
    </row>
    <row r="19" spans="1:9" s="95" customFormat="1" ht="1.5" hidden="1" customHeight="1" x14ac:dyDescent="0.3">
      <c r="A19" s="101" t="s">
        <v>267</v>
      </c>
      <c r="B19" s="102" t="s">
        <v>305</v>
      </c>
      <c r="C19" s="227"/>
      <c r="D19" s="228"/>
      <c r="E19" s="228"/>
    </row>
    <row r="20" spans="1:9" s="95" customFormat="1" ht="37.5" hidden="1" customHeight="1" x14ac:dyDescent="0.3">
      <c r="A20" s="101" t="s">
        <v>377</v>
      </c>
      <c r="B20" s="102" t="s">
        <v>378</v>
      </c>
      <c r="C20" s="227"/>
      <c r="D20" s="228"/>
      <c r="E20" s="228"/>
    </row>
    <row r="21" spans="1:9" s="95" customFormat="1" ht="41.25" hidden="1" customHeight="1" x14ac:dyDescent="0.3">
      <c r="A21" s="101" t="s">
        <v>379</v>
      </c>
      <c r="B21" s="102" t="s">
        <v>306</v>
      </c>
      <c r="C21" s="227">
        <f>'10'!G38</f>
        <v>0</v>
      </c>
      <c r="D21" s="227">
        <v>0</v>
      </c>
      <c r="E21" s="227">
        <f>'10'!I38</f>
        <v>0</v>
      </c>
    </row>
    <row r="22" spans="1:9" s="95" customFormat="1" ht="31.5" hidden="1" customHeight="1" x14ac:dyDescent="0.3">
      <c r="A22" s="101" t="s">
        <v>266</v>
      </c>
      <c r="B22" s="102" t="s">
        <v>307</v>
      </c>
      <c r="C22" s="227">
        <v>0</v>
      </c>
      <c r="D22" s="228">
        <v>0</v>
      </c>
      <c r="E22" s="228">
        <v>0</v>
      </c>
    </row>
    <row r="23" spans="1:9" s="95" customFormat="1" ht="28.5" hidden="1" customHeight="1" x14ac:dyDescent="0.3">
      <c r="A23" s="101" t="s">
        <v>308</v>
      </c>
      <c r="B23" s="102" t="s">
        <v>309</v>
      </c>
      <c r="C23" s="227"/>
      <c r="D23" s="228"/>
      <c r="E23" s="228"/>
    </row>
    <row r="24" spans="1:9" s="95" customFormat="1" ht="24.75" hidden="1" customHeight="1" x14ac:dyDescent="0.3">
      <c r="A24" s="138" t="s">
        <v>265</v>
      </c>
      <c r="B24" s="139" t="s">
        <v>310</v>
      </c>
      <c r="C24" s="226">
        <f>C29+C26</f>
        <v>0</v>
      </c>
      <c r="D24" s="226">
        <f>D29+D26</f>
        <v>0</v>
      </c>
      <c r="E24" s="226">
        <f>E29+E26</f>
        <v>0</v>
      </c>
    </row>
    <row r="25" spans="1:9" s="95" customFormat="1" ht="0.75" hidden="1" customHeight="1" x14ac:dyDescent="0.3">
      <c r="A25" s="101" t="s">
        <v>264</v>
      </c>
      <c r="B25" s="102" t="s">
        <v>311</v>
      </c>
      <c r="C25" s="227"/>
      <c r="D25" s="228"/>
      <c r="E25" s="228"/>
    </row>
    <row r="26" spans="1:9" s="95" customFormat="1" ht="31.5" hidden="1" customHeight="1" x14ac:dyDescent="0.3">
      <c r="A26" s="101" t="s">
        <v>263</v>
      </c>
      <c r="B26" s="102" t="s">
        <v>312</v>
      </c>
      <c r="C26" s="229">
        <f>'10'!G42</f>
        <v>0</v>
      </c>
      <c r="D26" s="229">
        <v>0</v>
      </c>
      <c r="E26" s="229">
        <f>'10'!I42</f>
        <v>0</v>
      </c>
      <c r="I26" s="226"/>
    </row>
    <row r="27" spans="1:9" s="95" customFormat="1" ht="0.75" hidden="1" customHeight="1" x14ac:dyDescent="0.3">
      <c r="A27" s="101" t="s">
        <v>317</v>
      </c>
      <c r="B27" s="102" t="s">
        <v>318</v>
      </c>
      <c r="C27" s="227"/>
      <c r="D27" s="228"/>
      <c r="E27" s="228"/>
    </row>
    <row r="28" spans="1:9" s="95" customFormat="1" ht="26.25" hidden="1" customHeight="1" x14ac:dyDescent="0.3">
      <c r="A28" s="101" t="s">
        <v>319</v>
      </c>
      <c r="B28" s="102" t="s">
        <v>320</v>
      </c>
      <c r="C28" s="227"/>
      <c r="D28" s="228"/>
      <c r="E28" s="228"/>
    </row>
    <row r="29" spans="1:9" s="95" customFormat="1" ht="29.25" hidden="1" customHeight="1" x14ac:dyDescent="0.3">
      <c r="A29" s="101" t="s">
        <v>321</v>
      </c>
      <c r="B29" s="102" t="s">
        <v>322</v>
      </c>
      <c r="C29" s="227">
        <f>'10'!G38</f>
        <v>0</v>
      </c>
      <c r="D29" s="227"/>
      <c r="E29" s="227"/>
    </row>
    <row r="30" spans="1:9" s="95" customFormat="1" ht="18.75" hidden="1" x14ac:dyDescent="0.3">
      <c r="A30" s="101" t="s">
        <v>323</v>
      </c>
      <c r="B30" s="102" t="s">
        <v>324</v>
      </c>
      <c r="C30" s="227"/>
      <c r="D30" s="228"/>
      <c r="E30" s="228"/>
    </row>
    <row r="31" spans="1:9" s="95" customFormat="1" ht="1.5" hidden="1" customHeight="1" x14ac:dyDescent="0.3">
      <c r="A31" s="101" t="s">
        <v>262</v>
      </c>
      <c r="B31" s="102" t="s">
        <v>325</v>
      </c>
      <c r="C31" s="227"/>
      <c r="D31" s="228"/>
      <c r="E31" s="228"/>
    </row>
    <row r="32" spans="1:9" s="95" customFormat="1" ht="25.5" hidden="1" customHeight="1" x14ac:dyDescent="0.3">
      <c r="A32" s="138" t="s">
        <v>261</v>
      </c>
      <c r="B32" s="139" t="s">
        <v>326</v>
      </c>
      <c r="C32" s="226">
        <f>C35</f>
        <v>0</v>
      </c>
      <c r="D32" s="226">
        <f>D35+D34</f>
        <v>0</v>
      </c>
      <c r="E32" s="226">
        <f>E35+E34</f>
        <v>0</v>
      </c>
    </row>
    <row r="33" spans="1:5" s="95" customFormat="1" ht="0.75" hidden="1" customHeight="1" x14ac:dyDescent="0.3">
      <c r="A33" s="101" t="s">
        <v>260</v>
      </c>
      <c r="B33" s="102" t="s">
        <v>327</v>
      </c>
      <c r="C33" s="227">
        <f>'10'!G41</f>
        <v>0</v>
      </c>
      <c r="D33" s="227">
        <f>'10'!H48</f>
        <v>0</v>
      </c>
      <c r="E33" s="227">
        <f>'10'!I48</f>
        <v>0</v>
      </c>
    </row>
    <row r="34" spans="1:5" s="95" customFormat="1" ht="2.25" hidden="1" customHeight="1" x14ac:dyDescent="0.3">
      <c r="A34" s="101" t="s">
        <v>259</v>
      </c>
      <c r="B34" s="102" t="s">
        <v>328</v>
      </c>
      <c r="C34" s="227">
        <f>'10'!G42</f>
        <v>0</v>
      </c>
      <c r="D34" s="227">
        <f>'10'!H49</f>
        <v>0</v>
      </c>
      <c r="E34" s="227">
        <f>'10'!I49</f>
        <v>0</v>
      </c>
    </row>
    <row r="35" spans="1:5" s="95" customFormat="1" ht="23.25" hidden="1" customHeight="1" x14ac:dyDescent="0.3">
      <c r="A35" s="101" t="s">
        <v>258</v>
      </c>
      <c r="B35" s="102" t="s">
        <v>329</v>
      </c>
      <c r="C35" s="227">
        <f>'10'!G43</f>
        <v>0</v>
      </c>
      <c r="D35" s="227">
        <v>0</v>
      </c>
      <c r="E35" s="227">
        <f>'10'!I50</f>
        <v>0</v>
      </c>
    </row>
    <row r="36" spans="1:5" s="95" customFormat="1" ht="18.75" hidden="1" x14ac:dyDescent="0.3">
      <c r="A36" s="101" t="s">
        <v>257</v>
      </c>
      <c r="B36" s="102" t="s">
        <v>330</v>
      </c>
      <c r="C36" s="227"/>
      <c r="D36" s="228"/>
      <c r="E36" s="228"/>
    </row>
    <row r="37" spans="1:5" s="95" customFormat="1" ht="0.75" customHeight="1" x14ac:dyDescent="0.3">
      <c r="A37" s="101" t="s">
        <v>331</v>
      </c>
      <c r="B37" s="102" t="s">
        <v>332</v>
      </c>
      <c r="C37" s="227"/>
      <c r="D37" s="228"/>
      <c r="E37" s="228"/>
    </row>
    <row r="38" spans="1:5" s="95" customFormat="1" ht="18.75" hidden="1" x14ac:dyDescent="0.3">
      <c r="A38" s="101" t="s">
        <v>333</v>
      </c>
      <c r="B38" s="102" t="s">
        <v>334</v>
      </c>
      <c r="C38" s="227"/>
      <c r="D38" s="228"/>
      <c r="E38" s="228"/>
    </row>
    <row r="39" spans="1:5" s="95" customFormat="1" ht="18.75" hidden="1" x14ac:dyDescent="0.3">
      <c r="A39" s="101" t="s">
        <v>256</v>
      </c>
      <c r="B39" s="102" t="s">
        <v>335</v>
      </c>
      <c r="C39" s="227"/>
      <c r="D39" s="228"/>
      <c r="E39" s="228"/>
    </row>
    <row r="40" spans="1:5" s="95" customFormat="1" ht="18.75" hidden="1" x14ac:dyDescent="0.3">
      <c r="A40" s="101" t="s">
        <v>255</v>
      </c>
      <c r="B40" s="102" t="s">
        <v>336</v>
      </c>
      <c r="C40" s="227"/>
      <c r="D40" s="228"/>
      <c r="E40" s="228"/>
    </row>
    <row r="41" spans="1:5" s="95" customFormat="1" ht="18.75" hidden="1" x14ac:dyDescent="0.3">
      <c r="A41" s="101" t="s">
        <v>254</v>
      </c>
      <c r="B41" s="102" t="s">
        <v>337</v>
      </c>
      <c r="C41" s="227"/>
      <c r="D41" s="228"/>
      <c r="E41" s="228"/>
    </row>
    <row r="42" spans="1:5" s="95" customFormat="1" ht="37.5" hidden="1" x14ac:dyDescent="0.3">
      <c r="A42" s="101" t="s">
        <v>253</v>
      </c>
      <c r="B42" s="102" t="s">
        <v>338</v>
      </c>
      <c r="C42" s="227"/>
      <c r="D42" s="228"/>
      <c r="E42" s="228"/>
    </row>
    <row r="43" spans="1:5" s="95" customFormat="1" ht="18.75" hidden="1" x14ac:dyDescent="0.3">
      <c r="A43" s="101" t="s">
        <v>252</v>
      </c>
      <c r="B43" s="102" t="s">
        <v>339</v>
      </c>
      <c r="C43" s="227"/>
      <c r="D43" s="228"/>
      <c r="E43" s="228"/>
    </row>
    <row r="44" spans="1:5" s="95" customFormat="1" ht="18.75" hidden="1" x14ac:dyDescent="0.3">
      <c r="A44" s="101" t="s">
        <v>251</v>
      </c>
      <c r="B44" s="102" t="s">
        <v>340</v>
      </c>
      <c r="C44" s="227"/>
      <c r="D44" s="228"/>
      <c r="E44" s="228"/>
    </row>
    <row r="45" spans="1:5" s="95" customFormat="1" ht="23.25" customHeight="1" x14ac:dyDescent="0.3">
      <c r="A45" s="138" t="s">
        <v>380</v>
      </c>
      <c r="B45" s="139" t="s">
        <v>341</v>
      </c>
      <c r="C45" s="226">
        <f>C46</f>
        <v>36.24</v>
      </c>
      <c r="D45" s="226">
        <f>D46</f>
        <v>801.89</v>
      </c>
      <c r="E45" s="226">
        <f>'10'!I53</f>
        <v>801.89</v>
      </c>
    </row>
    <row r="46" spans="1:5" s="95" customFormat="1" ht="22.5" customHeight="1" x14ac:dyDescent="0.3">
      <c r="A46" s="101" t="s">
        <v>250</v>
      </c>
      <c r="B46" s="102" t="s">
        <v>342</v>
      </c>
      <c r="C46" s="227">
        <v>36.24</v>
      </c>
      <c r="D46" s="227">
        <f>'10'!H53</f>
        <v>801.89</v>
      </c>
      <c r="E46" s="227">
        <v>584.49</v>
      </c>
    </row>
    <row r="47" spans="1:5" s="95" customFormat="1" ht="18.75" hidden="1" x14ac:dyDescent="0.3">
      <c r="A47" s="101" t="s">
        <v>381</v>
      </c>
      <c r="B47" s="102" t="s">
        <v>343</v>
      </c>
      <c r="C47" s="227"/>
      <c r="D47" s="228"/>
      <c r="E47" s="228"/>
    </row>
    <row r="48" spans="1:5" s="95" customFormat="1" ht="0.75" hidden="1" customHeight="1" x14ac:dyDescent="0.3">
      <c r="A48" s="138" t="s">
        <v>247</v>
      </c>
      <c r="B48" s="139" t="s">
        <v>344</v>
      </c>
      <c r="C48" s="226">
        <f>C49</f>
        <v>0</v>
      </c>
      <c r="D48" s="226">
        <f>D49</f>
        <v>0</v>
      </c>
      <c r="E48" s="226">
        <f>E49</f>
        <v>0</v>
      </c>
    </row>
    <row r="49" spans="1:5" s="95" customFormat="1" ht="37.5" hidden="1" x14ac:dyDescent="0.3">
      <c r="A49" s="101" t="s">
        <v>382</v>
      </c>
      <c r="B49" s="102" t="s">
        <v>345</v>
      </c>
      <c r="C49" s="227">
        <f>'10'!G61</f>
        <v>0</v>
      </c>
      <c r="D49" s="227">
        <f>'10'!H65</f>
        <v>0</v>
      </c>
      <c r="E49" s="227">
        <f>'10'!I65</f>
        <v>0</v>
      </c>
    </row>
    <row r="50" spans="1:5" s="95" customFormat="1" ht="18.75" hidden="1" x14ac:dyDescent="0.3">
      <c r="A50" s="101" t="s">
        <v>246</v>
      </c>
      <c r="B50" s="102" t="s">
        <v>346</v>
      </c>
      <c r="C50" s="227"/>
      <c r="D50" s="228"/>
      <c r="E50" s="228"/>
    </row>
    <row r="51" spans="1:5" s="95" customFormat="1" ht="18.75" hidden="1" x14ac:dyDescent="0.3">
      <c r="A51" s="101" t="s">
        <v>245</v>
      </c>
      <c r="B51" s="102" t="s">
        <v>347</v>
      </c>
      <c r="C51" s="227"/>
      <c r="D51" s="228"/>
      <c r="E51" s="228"/>
    </row>
    <row r="52" spans="1:5" s="95" customFormat="1" ht="18.75" hidden="1" x14ac:dyDescent="0.3">
      <c r="A52" s="101" t="s">
        <v>244</v>
      </c>
      <c r="B52" s="102" t="s">
        <v>348</v>
      </c>
      <c r="C52" s="227"/>
      <c r="D52" s="228"/>
      <c r="E52" s="228"/>
    </row>
    <row r="53" spans="1:5" s="95" customFormat="1" ht="18.75" hidden="1" x14ac:dyDescent="0.3">
      <c r="A53" s="101" t="s">
        <v>243</v>
      </c>
      <c r="B53" s="102" t="s">
        <v>349</v>
      </c>
      <c r="C53" s="227"/>
      <c r="D53" s="228"/>
      <c r="E53" s="228"/>
    </row>
    <row r="54" spans="1:5" s="95" customFormat="1" ht="18.75" hidden="1" x14ac:dyDescent="0.3">
      <c r="A54" s="245" t="s">
        <v>5</v>
      </c>
      <c r="B54" s="240" t="s">
        <v>345</v>
      </c>
      <c r="C54" s="240" t="s">
        <v>525</v>
      </c>
      <c r="D54" s="321">
        <v>0</v>
      </c>
      <c r="E54" s="321">
        <f>E55</f>
        <v>0</v>
      </c>
    </row>
    <row r="55" spans="1:5" s="95" customFormat="1" ht="18.75" hidden="1" x14ac:dyDescent="0.3">
      <c r="A55" s="316" t="s">
        <v>9</v>
      </c>
      <c r="B55" s="116" t="s">
        <v>345</v>
      </c>
      <c r="C55" s="116" t="s">
        <v>525</v>
      </c>
      <c r="D55" s="229">
        <v>0</v>
      </c>
      <c r="E55" s="229">
        <v>0</v>
      </c>
    </row>
    <row r="56" spans="1:5" s="95" customFormat="1" ht="18" customHeight="1" x14ac:dyDescent="0.3">
      <c r="A56" s="138" t="s">
        <v>350</v>
      </c>
      <c r="B56" s="139" t="s">
        <v>351</v>
      </c>
      <c r="C56" s="226">
        <f>C58</f>
        <v>29.16</v>
      </c>
      <c r="D56" s="226">
        <f>D58</f>
        <v>1091.52</v>
      </c>
      <c r="E56" s="226">
        <f>E58</f>
        <v>1077.67</v>
      </c>
    </row>
    <row r="57" spans="1:5" s="95" customFormat="1" ht="18.75" hidden="1" x14ac:dyDescent="0.3">
      <c r="A57" s="101" t="s">
        <v>352</v>
      </c>
      <c r="B57" s="102" t="s">
        <v>353</v>
      </c>
      <c r="C57" s="227"/>
      <c r="D57" s="228"/>
      <c r="E57" s="228"/>
    </row>
    <row r="58" spans="1:5" s="95" customFormat="1" ht="26.25" customHeight="1" x14ac:dyDescent="0.3">
      <c r="A58" s="101" t="s">
        <v>356</v>
      </c>
      <c r="B58" s="102" t="s">
        <v>357</v>
      </c>
      <c r="C58" s="227">
        <v>29.16</v>
      </c>
      <c r="D58" s="227">
        <f>'10'!H72</f>
        <v>1091.52</v>
      </c>
      <c r="E58" s="227">
        <f>'10'!I72</f>
        <v>1077.67</v>
      </c>
    </row>
    <row r="59" spans="1:5" s="95" customFormat="1" ht="18.75" hidden="1" x14ac:dyDescent="0.3">
      <c r="A59" s="101" t="s">
        <v>354</v>
      </c>
      <c r="B59" s="102" t="s">
        <v>355</v>
      </c>
      <c r="C59" s="227"/>
      <c r="D59" s="228"/>
      <c r="E59" s="228"/>
    </row>
    <row r="60" spans="1:5" s="95" customFormat="1" ht="18.75" hidden="1" x14ac:dyDescent="0.3">
      <c r="A60" s="101" t="s">
        <v>356</v>
      </c>
      <c r="B60" s="102" t="s">
        <v>357</v>
      </c>
      <c r="C60" s="227"/>
      <c r="D60" s="228"/>
      <c r="E60" s="228"/>
    </row>
    <row r="61" spans="1:5" s="95" customFormat="1" ht="6" hidden="1" customHeight="1" x14ac:dyDescent="0.3">
      <c r="A61" s="101" t="s">
        <v>358</v>
      </c>
      <c r="B61" s="102" t="s">
        <v>359</v>
      </c>
      <c r="C61" s="227"/>
      <c r="D61" s="228"/>
      <c r="E61" s="228"/>
    </row>
    <row r="62" spans="1:5" s="95" customFormat="1" ht="18.75" hidden="1" x14ac:dyDescent="0.3">
      <c r="A62" s="101" t="s">
        <v>383</v>
      </c>
      <c r="B62" s="102" t="s">
        <v>384</v>
      </c>
      <c r="C62" s="227"/>
      <c r="D62" s="228"/>
      <c r="E62" s="228"/>
    </row>
    <row r="63" spans="1:5" s="95" customFormat="1" ht="18.75" hidden="1" x14ac:dyDescent="0.3">
      <c r="A63" s="101" t="s">
        <v>249</v>
      </c>
      <c r="B63" s="102" t="s">
        <v>360</v>
      </c>
      <c r="C63" s="227"/>
      <c r="D63" s="228"/>
      <c r="E63" s="228"/>
    </row>
    <row r="64" spans="1:5" s="95" customFormat="1" ht="37.5" hidden="1" x14ac:dyDescent="0.3">
      <c r="A64" s="101" t="s">
        <v>361</v>
      </c>
      <c r="B64" s="102" t="s">
        <v>362</v>
      </c>
      <c r="C64" s="227"/>
      <c r="D64" s="228"/>
      <c r="E64" s="228"/>
    </row>
    <row r="65" spans="1:5" s="95" customFormat="1" ht="37.5" hidden="1" x14ac:dyDescent="0.3">
      <c r="A65" s="101" t="s">
        <v>385</v>
      </c>
      <c r="B65" s="102" t="s">
        <v>363</v>
      </c>
      <c r="C65" s="227"/>
      <c r="D65" s="228"/>
      <c r="E65" s="228"/>
    </row>
    <row r="66" spans="1:5" s="95" customFormat="1" ht="56.25" hidden="1" x14ac:dyDescent="0.3">
      <c r="A66" s="101" t="s">
        <v>386</v>
      </c>
      <c r="B66" s="102" t="s">
        <v>364</v>
      </c>
      <c r="C66" s="227"/>
      <c r="D66" s="228"/>
      <c r="E66" s="228"/>
    </row>
    <row r="67" spans="1:5" s="95" customFormat="1" ht="37.5" hidden="1" x14ac:dyDescent="0.3">
      <c r="A67" s="101" t="s">
        <v>365</v>
      </c>
      <c r="B67" s="102" t="s">
        <v>366</v>
      </c>
      <c r="C67" s="227"/>
      <c r="D67" s="228"/>
      <c r="E67" s="228"/>
    </row>
    <row r="68" spans="1:5" s="95" customFormat="1" ht="18.75" hidden="1" x14ac:dyDescent="0.3">
      <c r="A68" s="101" t="s">
        <v>374</v>
      </c>
      <c r="B68" s="102" t="s">
        <v>375</v>
      </c>
      <c r="C68" s="227"/>
      <c r="D68" s="228"/>
      <c r="E68" s="228"/>
    </row>
    <row r="69" spans="1:5" s="95" customFormat="1" ht="18.75" x14ac:dyDescent="0.3">
      <c r="A69" s="299" t="s">
        <v>174</v>
      </c>
      <c r="B69" s="300" t="s">
        <v>175</v>
      </c>
      <c r="C69" s="227">
        <v>-66.13</v>
      </c>
      <c r="D69" s="227">
        <f>'10'!H80</f>
        <v>83.91</v>
      </c>
      <c r="E69" s="227">
        <f>'10'!I80</f>
        <v>167.88</v>
      </c>
    </row>
    <row r="70" spans="1:5" s="95" customFormat="1" ht="31.5" customHeight="1" x14ac:dyDescent="0.3">
      <c r="A70" s="140" t="s">
        <v>242</v>
      </c>
      <c r="B70" s="141"/>
      <c r="C70" s="226">
        <f>C7+C15+C18+C24+C32+C45+C48+C56+C69+C54</f>
        <v>96.700000000000017</v>
      </c>
      <c r="D70" s="226">
        <f>D7+D15+D18+D24+D32+D45+D48+D56+D69+D54</f>
        <v>3479.72</v>
      </c>
      <c r="E70" s="226">
        <f>E7+E15+E18+E24+E32+E45+E48+E56+E69+E54</f>
        <v>3480.2200000000003</v>
      </c>
    </row>
    <row r="71" spans="1:5" ht="18.75" x14ac:dyDescent="0.3">
      <c r="A71" s="103"/>
      <c r="B71" s="104"/>
      <c r="C71" s="105"/>
      <c r="D71" s="95"/>
      <c r="E71" s="95"/>
    </row>
    <row r="72" spans="1:5" ht="18.75" x14ac:dyDescent="0.3">
      <c r="A72" s="103"/>
      <c r="B72" s="104"/>
      <c r="C72" s="105"/>
      <c r="D72" s="95"/>
      <c r="E72" s="95"/>
    </row>
    <row r="73" spans="1:5" ht="18.75" x14ac:dyDescent="0.3">
      <c r="A73" s="103"/>
      <c r="B73" s="104"/>
      <c r="C73" s="105"/>
      <c r="D73" s="95"/>
      <c r="E73" s="95"/>
    </row>
    <row r="74" spans="1:5" ht="18.75" x14ac:dyDescent="0.3">
      <c r="A74" s="103"/>
      <c r="B74" s="104"/>
      <c r="C74" s="105"/>
      <c r="D74" s="95"/>
      <c r="E74" s="95"/>
    </row>
    <row r="75" spans="1:5" ht="18.75" x14ac:dyDescent="0.3">
      <c r="A75" s="103"/>
      <c r="B75" s="104"/>
      <c r="C75" s="105"/>
      <c r="D75" s="95"/>
      <c r="E75" s="95"/>
    </row>
    <row r="76" spans="1:5" ht="18.75" x14ac:dyDescent="0.3">
      <c r="A76" s="103"/>
      <c r="B76" s="104"/>
      <c r="C76" s="105"/>
      <c r="D76" s="95"/>
      <c r="E76" s="95"/>
    </row>
    <row r="77" spans="1:5" ht="18.75" x14ac:dyDescent="0.3">
      <c r="A77" s="103"/>
      <c r="B77" s="104"/>
      <c r="C77" s="105"/>
      <c r="D77" s="95"/>
      <c r="E77" s="95"/>
    </row>
    <row r="78" spans="1:5" ht="18.75" x14ac:dyDescent="0.3">
      <c r="A78" s="103"/>
      <c r="B78" s="104"/>
      <c r="C78" s="105"/>
      <c r="D78" s="95"/>
      <c r="E78" s="95"/>
    </row>
    <row r="79" spans="1:5" ht="18.75" x14ac:dyDescent="0.3">
      <c r="A79" s="103"/>
      <c r="B79" s="104"/>
      <c r="C79" s="105"/>
      <c r="D79" s="95"/>
      <c r="E79" s="95"/>
    </row>
    <row r="80" spans="1:5" x14ac:dyDescent="0.2">
      <c r="B80" s="54"/>
    </row>
    <row r="81" spans="2:2" x14ac:dyDescent="0.2">
      <c r="B81" s="54"/>
    </row>
    <row r="82" spans="2:2" x14ac:dyDescent="0.2">
      <c r="B82" s="54"/>
    </row>
    <row r="83" spans="2:2" x14ac:dyDescent="0.2">
      <c r="B83" s="54"/>
    </row>
    <row r="84" spans="2:2" x14ac:dyDescent="0.2">
      <c r="B84" s="54"/>
    </row>
    <row r="85" spans="2:2" x14ac:dyDescent="0.2">
      <c r="B85" s="54"/>
    </row>
    <row r="86" spans="2:2" x14ac:dyDescent="0.2">
      <c r="B86" s="54"/>
    </row>
    <row r="87" spans="2:2" x14ac:dyDescent="0.2">
      <c r="B87" s="54"/>
    </row>
    <row r="88" spans="2:2" x14ac:dyDescent="0.2">
      <c r="B88" s="54"/>
    </row>
    <row r="89" spans="2:2" x14ac:dyDescent="0.2">
      <c r="B89" s="54"/>
    </row>
    <row r="90" spans="2:2" x14ac:dyDescent="0.2">
      <c r="B90" s="54"/>
    </row>
    <row r="91" spans="2:2" x14ac:dyDescent="0.2">
      <c r="B91" s="54"/>
    </row>
    <row r="92" spans="2:2" x14ac:dyDescent="0.2">
      <c r="B92" s="54"/>
    </row>
    <row r="93" spans="2:2" x14ac:dyDescent="0.2">
      <c r="B93" s="54"/>
    </row>
    <row r="94" spans="2:2" x14ac:dyDescent="0.2">
      <c r="B94" s="54"/>
    </row>
    <row r="95" spans="2:2" x14ac:dyDescent="0.2">
      <c r="B95" s="54"/>
    </row>
    <row r="96" spans="2:2" x14ac:dyDescent="0.2">
      <c r="B96" s="54"/>
    </row>
    <row r="97" spans="2:2" x14ac:dyDescent="0.2">
      <c r="B97" s="54"/>
    </row>
    <row r="98" spans="2:2" x14ac:dyDescent="0.2">
      <c r="B98" s="54"/>
    </row>
    <row r="99" spans="2:2" x14ac:dyDescent="0.2">
      <c r="B99" s="54"/>
    </row>
    <row r="100" spans="2:2" x14ac:dyDescent="0.2">
      <c r="B100" s="54"/>
    </row>
    <row r="101" spans="2:2" x14ac:dyDescent="0.2">
      <c r="B101" s="54"/>
    </row>
    <row r="102" spans="2:2" x14ac:dyDescent="0.2">
      <c r="B102" s="54"/>
    </row>
    <row r="103" spans="2:2" x14ac:dyDescent="0.2">
      <c r="B103" s="54"/>
    </row>
    <row r="104" spans="2:2" x14ac:dyDescent="0.2">
      <c r="B104" s="54"/>
    </row>
    <row r="105" spans="2:2" x14ac:dyDescent="0.2">
      <c r="B105" s="54"/>
    </row>
    <row r="106" spans="2:2" x14ac:dyDescent="0.2">
      <c r="B106" s="54"/>
    </row>
    <row r="107" spans="2:2" x14ac:dyDescent="0.2">
      <c r="B107" s="54"/>
    </row>
    <row r="108" spans="2:2" x14ac:dyDescent="0.2">
      <c r="B108" s="54"/>
    </row>
    <row r="109" spans="2:2" x14ac:dyDescent="0.2">
      <c r="B109" s="54"/>
    </row>
    <row r="110" spans="2:2" x14ac:dyDescent="0.2">
      <c r="B110" s="54"/>
    </row>
    <row r="111" spans="2:2" x14ac:dyDescent="0.2">
      <c r="B111" s="54"/>
    </row>
    <row r="112" spans="2:2" x14ac:dyDescent="0.2">
      <c r="B112" s="54"/>
    </row>
    <row r="113" spans="2:2" x14ac:dyDescent="0.2">
      <c r="B113" s="54"/>
    </row>
    <row r="114" spans="2:2" x14ac:dyDescent="0.2">
      <c r="B114" s="54"/>
    </row>
    <row r="115" spans="2:2" x14ac:dyDescent="0.2">
      <c r="B115" s="54"/>
    </row>
    <row r="116" spans="2:2" x14ac:dyDescent="0.2">
      <c r="B116" s="54"/>
    </row>
    <row r="117" spans="2:2" x14ac:dyDescent="0.2">
      <c r="B117" s="54"/>
    </row>
    <row r="118" spans="2:2" x14ac:dyDescent="0.2">
      <c r="B118" s="54"/>
    </row>
    <row r="119" spans="2:2" x14ac:dyDescent="0.2">
      <c r="B119" s="54"/>
    </row>
    <row r="120" spans="2:2" x14ac:dyDescent="0.2">
      <c r="B120" s="54"/>
    </row>
    <row r="121" spans="2:2" x14ac:dyDescent="0.2">
      <c r="B121" s="54"/>
    </row>
    <row r="122" spans="2:2" x14ac:dyDescent="0.2">
      <c r="B122" s="54"/>
    </row>
  </sheetData>
  <mergeCells count="3">
    <mergeCell ref="A3:D3"/>
    <mergeCell ref="D4:E4"/>
    <mergeCell ref="B1:E1"/>
  </mergeCells>
  <phoneticPr fontId="3" type="noConversion"/>
  <pageMargins left="0.70866141732283472" right="0.70866141732283472" top="0.39370078740157483" bottom="0.35433070866141736" header="0.31496062992125984" footer="0.31496062992125984"/>
  <pageSetup paperSize="9"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BreakPreview" topLeftCell="A69" zoomScale="60" workbookViewId="0">
      <selection activeCell="H43" sqref="H43"/>
    </sheetView>
  </sheetViews>
  <sheetFormatPr defaultColWidth="3.5703125" defaultRowHeight="12.75" x14ac:dyDescent="0.2"/>
  <cols>
    <col min="1" max="1" width="5.28515625" style="41" customWidth="1"/>
    <col min="2" max="2" width="108.7109375" style="42" customWidth="1"/>
    <col min="3" max="3" width="9.85546875" style="43" customWidth="1"/>
    <col min="4" max="4" width="8.140625" style="43" customWidth="1"/>
    <col min="5" max="5" width="23.7109375" style="43" customWidth="1"/>
    <col min="6" max="6" width="12.42578125" style="43" customWidth="1"/>
    <col min="7" max="7" width="0.28515625" style="43" customWidth="1"/>
    <col min="8" max="8" width="24.85546875" style="43" customWidth="1"/>
    <col min="9" max="255" width="9.140625" style="44" customWidth="1"/>
    <col min="256" max="16384" width="3.5703125" style="44"/>
  </cols>
  <sheetData>
    <row r="1" spans="1:8" ht="128.25" customHeight="1" x14ac:dyDescent="0.25">
      <c r="F1" s="360" t="s">
        <v>549</v>
      </c>
      <c r="G1" s="360"/>
      <c r="H1" s="360"/>
    </row>
    <row r="2" spans="1:8" ht="21.75" customHeight="1" x14ac:dyDescent="0.2">
      <c r="F2" s="45"/>
      <c r="G2" s="45"/>
      <c r="H2" s="45"/>
    </row>
    <row r="3" spans="1:8" s="95" customFormat="1" ht="55.5" customHeight="1" x14ac:dyDescent="0.3">
      <c r="A3" s="363" t="s">
        <v>557</v>
      </c>
      <c r="B3" s="363"/>
      <c r="C3" s="363"/>
      <c r="D3" s="363"/>
      <c r="E3" s="363"/>
      <c r="F3" s="363"/>
      <c r="G3" s="363"/>
      <c r="H3" s="364"/>
    </row>
    <row r="4" spans="1:8" s="48" customFormat="1" ht="15.75" x14ac:dyDescent="0.25">
      <c r="A4" s="180"/>
      <c r="B4" s="180"/>
      <c r="C4" s="180"/>
      <c r="D4" s="180"/>
      <c r="E4" s="179"/>
      <c r="F4" s="365" t="s">
        <v>283</v>
      </c>
      <c r="G4" s="365"/>
      <c r="H4" s="365"/>
    </row>
    <row r="5" spans="1:8" s="109" customFormat="1" ht="93.75" customHeight="1" x14ac:dyDescent="0.3">
      <c r="A5" s="112" t="s">
        <v>284</v>
      </c>
      <c r="B5" s="230" t="s">
        <v>285</v>
      </c>
      <c r="C5" s="116" t="s">
        <v>399</v>
      </c>
      <c r="D5" s="116" t="s">
        <v>400</v>
      </c>
      <c r="E5" s="116" t="s">
        <v>401</v>
      </c>
      <c r="F5" s="116" t="s">
        <v>402</v>
      </c>
      <c r="G5" s="108" t="s">
        <v>208</v>
      </c>
      <c r="H5" s="230" t="s">
        <v>286</v>
      </c>
    </row>
    <row r="6" spans="1:8" s="113" customFormat="1" ht="18.75" x14ac:dyDescent="0.25">
      <c r="A6" s="181">
        <v>1</v>
      </c>
      <c r="B6" s="230">
        <v>2</v>
      </c>
      <c r="C6" s="108" t="s">
        <v>405</v>
      </c>
      <c r="D6" s="108" t="s">
        <v>287</v>
      </c>
      <c r="E6" s="108" t="s">
        <v>288</v>
      </c>
      <c r="F6" s="108" t="s">
        <v>289</v>
      </c>
      <c r="G6" s="230">
        <v>6</v>
      </c>
      <c r="H6" s="230">
        <v>7</v>
      </c>
    </row>
    <row r="7" spans="1:8" s="110" customFormat="1" ht="17.25" customHeight="1" x14ac:dyDescent="0.25">
      <c r="A7" s="137" t="s">
        <v>109</v>
      </c>
      <c r="B7" s="231" t="s">
        <v>111</v>
      </c>
      <c r="C7" s="232" t="s">
        <v>108</v>
      </c>
      <c r="D7" s="232"/>
      <c r="E7" s="232"/>
      <c r="F7" s="232"/>
      <c r="G7" s="233">
        <f>G8+G14+G28+G27</f>
        <v>240.56</v>
      </c>
      <c r="H7" s="233">
        <f>H9+H14+H27+H28</f>
        <v>1774.35</v>
      </c>
    </row>
    <row r="8" spans="1:8" s="110" customFormat="1" ht="43.5" customHeight="1" x14ac:dyDescent="0.25">
      <c r="A8" s="137" t="s">
        <v>110</v>
      </c>
      <c r="B8" s="234" t="s">
        <v>280</v>
      </c>
      <c r="C8" s="232" t="s">
        <v>108</v>
      </c>
      <c r="D8" s="232" t="s">
        <v>107</v>
      </c>
      <c r="E8" s="232"/>
      <c r="F8" s="232"/>
      <c r="G8" s="233">
        <f>G9</f>
        <v>10.039999999999999</v>
      </c>
      <c r="H8" s="233">
        <f>H9</f>
        <v>480.87</v>
      </c>
    </row>
    <row r="9" spans="1:8" s="110" customFormat="1" ht="17.25" customHeight="1" x14ac:dyDescent="0.25">
      <c r="A9" s="181"/>
      <c r="B9" s="235" t="s">
        <v>47</v>
      </c>
      <c r="C9" s="116" t="s">
        <v>108</v>
      </c>
      <c r="D9" s="116" t="s">
        <v>107</v>
      </c>
      <c r="E9" s="116" t="s">
        <v>33</v>
      </c>
      <c r="F9" s="116"/>
      <c r="G9" s="236">
        <f>'13'!G53</f>
        <v>10.039999999999999</v>
      </c>
      <c r="H9" s="236">
        <f>'13'!H53</f>
        <v>480.87</v>
      </c>
    </row>
    <row r="10" spans="1:8" s="110" customFormat="1" ht="18" customHeight="1" x14ac:dyDescent="0.25">
      <c r="A10" s="181"/>
      <c r="B10" s="235" t="s">
        <v>53</v>
      </c>
      <c r="C10" s="116" t="s">
        <v>108</v>
      </c>
      <c r="D10" s="116" t="s">
        <v>107</v>
      </c>
      <c r="E10" s="116" t="s">
        <v>34</v>
      </c>
      <c r="F10" s="116"/>
      <c r="G10" s="236">
        <f>'13'!G54</f>
        <v>10.039999999999999</v>
      </c>
      <c r="H10" s="236">
        <f>'13'!H54</f>
        <v>480.87</v>
      </c>
    </row>
    <row r="11" spans="1:8" s="110" customFormat="1" ht="14.25" customHeight="1" x14ac:dyDescent="0.25">
      <c r="A11" s="181"/>
      <c r="B11" s="237" t="s">
        <v>369</v>
      </c>
      <c r="C11" s="116" t="s">
        <v>108</v>
      </c>
      <c r="D11" s="116" t="s">
        <v>107</v>
      </c>
      <c r="E11" s="116" t="s">
        <v>34</v>
      </c>
      <c r="F11" s="116" t="s">
        <v>441</v>
      </c>
      <c r="G11" s="236">
        <f>'13'!G55</f>
        <v>10.039999999999999</v>
      </c>
      <c r="H11" s="236">
        <f>'13'!H55</f>
        <v>480.87</v>
      </c>
    </row>
    <row r="12" spans="1:8" s="110" customFormat="1" ht="14.25" customHeight="1" x14ac:dyDescent="0.3">
      <c r="A12" s="181"/>
      <c r="B12" s="238" t="s">
        <v>131</v>
      </c>
      <c r="C12" s="116" t="s">
        <v>108</v>
      </c>
      <c r="D12" s="116" t="s">
        <v>107</v>
      </c>
      <c r="E12" s="116" t="s">
        <v>34</v>
      </c>
      <c r="F12" s="116" t="s">
        <v>150</v>
      </c>
      <c r="G12" s="236">
        <f>'13'!G56</f>
        <v>10.039999999999999</v>
      </c>
      <c r="H12" s="236">
        <f>'13'!H56</f>
        <v>369.33</v>
      </c>
    </row>
    <row r="13" spans="1:8" s="110" customFormat="1" ht="33" customHeight="1" x14ac:dyDescent="0.25">
      <c r="A13" s="181"/>
      <c r="B13" s="237" t="s">
        <v>132</v>
      </c>
      <c r="C13" s="116" t="s">
        <v>108</v>
      </c>
      <c r="D13" s="116" t="s">
        <v>107</v>
      </c>
      <c r="E13" s="116" t="s">
        <v>34</v>
      </c>
      <c r="F13" s="116" t="s">
        <v>133</v>
      </c>
      <c r="G13" s="236">
        <f>'13'!G57</f>
        <v>0</v>
      </c>
      <c r="H13" s="236">
        <f>'13'!H57</f>
        <v>111.54</v>
      </c>
    </row>
    <row r="14" spans="1:8" s="110" customFormat="1" ht="67.5" customHeight="1" x14ac:dyDescent="0.25">
      <c r="A14" s="137" t="s">
        <v>165</v>
      </c>
      <c r="B14" s="239" t="s">
        <v>274</v>
      </c>
      <c r="C14" s="240" t="s">
        <v>108</v>
      </c>
      <c r="D14" s="240" t="s">
        <v>151</v>
      </c>
      <c r="E14" s="240"/>
      <c r="F14" s="240"/>
      <c r="G14" s="233">
        <f>G15</f>
        <v>110.37</v>
      </c>
      <c r="H14" s="233">
        <f>H15</f>
        <v>1290.27</v>
      </c>
    </row>
    <row r="15" spans="1:8" s="110" customFormat="1" ht="16.5" customHeight="1" x14ac:dyDescent="0.25">
      <c r="A15" s="181"/>
      <c r="B15" s="241" t="s">
        <v>47</v>
      </c>
      <c r="C15" s="116" t="s">
        <v>108</v>
      </c>
      <c r="D15" s="116" t="s">
        <v>151</v>
      </c>
      <c r="E15" s="116" t="s">
        <v>33</v>
      </c>
      <c r="F15" s="116"/>
      <c r="G15" s="236">
        <f>G17+G20+G24+G25+G26</f>
        <v>110.37</v>
      </c>
      <c r="H15" s="236">
        <f>H17+H20+H24+H25+H26</f>
        <v>1290.27</v>
      </c>
    </row>
    <row r="16" spans="1:8" s="110" customFormat="1" ht="16.5" customHeight="1" x14ac:dyDescent="0.25">
      <c r="A16" s="181"/>
      <c r="B16" s="235" t="s">
        <v>54</v>
      </c>
      <c r="C16" s="116" t="s">
        <v>108</v>
      </c>
      <c r="D16" s="116" t="s">
        <v>151</v>
      </c>
      <c r="E16" s="116" t="s">
        <v>36</v>
      </c>
      <c r="F16" s="116"/>
      <c r="G16" s="236">
        <f>G17+G20+G24+G25+G26</f>
        <v>110.37</v>
      </c>
      <c r="H16" s="236">
        <f>H17+H20+H24+H25+H26</f>
        <v>1290.27</v>
      </c>
    </row>
    <row r="17" spans="1:8" s="110" customFormat="1" ht="16.5" customHeight="1" x14ac:dyDescent="0.3">
      <c r="A17" s="181"/>
      <c r="B17" s="242" t="s">
        <v>368</v>
      </c>
      <c r="C17" s="116" t="s">
        <v>108</v>
      </c>
      <c r="D17" s="116" t="s">
        <v>151</v>
      </c>
      <c r="E17" s="116" t="s">
        <v>37</v>
      </c>
      <c r="F17" s="116" t="s">
        <v>441</v>
      </c>
      <c r="G17" s="236">
        <f>G18+G19</f>
        <v>45.25</v>
      </c>
      <c r="H17" s="236">
        <f>H18+H19</f>
        <v>1072.55</v>
      </c>
    </row>
    <row r="18" spans="1:8" s="110" customFormat="1" ht="18" customHeight="1" x14ac:dyDescent="0.3">
      <c r="A18" s="181"/>
      <c r="B18" s="238" t="s">
        <v>131</v>
      </c>
      <c r="C18" s="116" t="s">
        <v>108</v>
      </c>
      <c r="D18" s="116" t="s">
        <v>151</v>
      </c>
      <c r="E18" s="116" t="s">
        <v>37</v>
      </c>
      <c r="F18" s="116" t="s">
        <v>150</v>
      </c>
      <c r="G18" s="236">
        <f>'13'!G62</f>
        <v>34.75</v>
      </c>
      <c r="H18" s="236">
        <f>'13'!H62</f>
        <v>823.77</v>
      </c>
    </row>
    <row r="19" spans="1:8" s="110" customFormat="1" ht="80.25" customHeight="1" x14ac:dyDescent="0.25">
      <c r="A19" s="181"/>
      <c r="B19" s="237" t="s">
        <v>132</v>
      </c>
      <c r="C19" s="116" t="s">
        <v>108</v>
      </c>
      <c r="D19" s="116" t="s">
        <v>151</v>
      </c>
      <c r="E19" s="116" t="s">
        <v>37</v>
      </c>
      <c r="F19" s="116" t="s">
        <v>133</v>
      </c>
      <c r="G19" s="236">
        <f>'13'!G63</f>
        <v>10.5</v>
      </c>
      <c r="H19" s="236">
        <f>'13'!H63</f>
        <v>248.78</v>
      </c>
    </row>
    <row r="20" spans="1:8" s="110" customFormat="1" ht="81.75" customHeight="1" x14ac:dyDescent="0.25">
      <c r="A20" s="181"/>
      <c r="B20" s="237" t="s">
        <v>369</v>
      </c>
      <c r="C20" s="116" t="s">
        <v>108</v>
      </c>
      <c r="D20" s="116" t="s">
        <v>151</v>
      </c>
      <c r="E20" s="116" t="s">
        <v>447</v>
      </c>
      <c r="F20" s="116" t="s">
        <v>367</v>
      </c>
      <c r="G20" s="236">
        <f>G21+G22</f>
        <v>62.62</v>
      </c>
      <c r="H20" s="236">
        <f>H21+H22</f>
        <v>196.43</v>
      </c>
    </row>
    <row r="21" spans="1:8" s="110" customFormat="1" ht="58.5" customHeight="1" x14ac:dyDescent="0.3">
      <c r="A21" s="181"/>
      <c r="B21" s="238" t="s">
        <v>112</v>
      </c>
      <c r="C21" s="116" t="s">
        <v>108</v>
      </c>
      <c r="D21" s="116" t="s">
        <v>151</v>
      </c>
      <c r="E21" s="116" t="s">
        <v>447</v>
      </c>
      <c r="F21" s="116" t="s">
        <v>152</v>
      </c>
      <c r="G21" s="236">
        <f>'13'!G65</f>
        <v>22.5</v>
      </c>
      <c r="H21" s="236">
        <f>'13'!H65</f>
        <v>75.88</v>
      </c>
    </row>
    <row r="22" spans="1:8" s="110" customFormat="1" ht="39" customHeight="1" x14ac:dyDescent="0.3">
      <c r="A22" s="181"/>
      <c r="B22" s="238" t="s">
        <v>570</v>
      </c>
      <c r="C22" s="116" t="s">
        <v>108</v>
      </c>
      <c r="D22" s="116" t="s">
        <v>151</v>
      </c>
      <c r="E22" s="116" t="s">
        <v>447</v>
      </c>
      <c r="F22" s="116" t="s">
        <v>157</v>
      </c>
      <c r="G22" s="236">
        <f>'13'!G66</f>
        <v>40.119999999999997</v>
      </c>
      <c r="H22" s="236">
        <f>'13'!H66</f>
        <v>120.55</v>
      </c>
    </row>
    <row r="23" spans="1:8" s="110" customFormat="1" ht="39" customHeight="1" x14ac:dyDescent="0.3">
      <c r="A23" s="181"/>
      <c r="B23" s="238"/>
      <c r="C23" s="116" t="s">
        <v>108</v>
      </c>
      <c r="D23" s="116" t="s">
        <v>151</v>
      </c>
      <c r="E23" s="116" t="s">
        <v>447</v>
      </c>
      <c r="F23" s="116" t="s">
        <v>573</v>
      </c>
      <c r="G23" s="236"/>
      <c r="H23" s="236">
        <f>'13'!H67</f>
        <v>21.29</v>
      </c>
    </row>
    <row r="24" spans="1:8" s="110" customFormat="1" ht="27.75" customHeight="1" x14ac:dyDescent="0.3">
      <c r="A24" s="181"/>
      <c r="B24" s="238" t="s">
        <v>158</v>
      </c>
      <c r="C24" s="116" t="s">
        <v>108</v>
      </c>
      <c r="D24" s="116" t="s">
        <v>151</v>
      </c>
      <c r="E24" s="116" t="s">
        <v>447</v>
      </c>
      <c r="F24" s="116" t="s">
        <v>159</v>
      </c>
      <c r="G24" s="236">
        <f>'13'!G68</f>
        <v>0</v>
      </c>
      <c r="H24" s="236">
        <f>'13'!H68</f>
        <v>17</v>
      </c>
    </row>
    <row r="25" spans="1:8" s="110" customFormat="1" ht="42.75" customHeight="1" x14ac:dyDescent="0.3">
      <c r="A25" s="181"/>
      <c r="B25" s="238" t="s">
        <v>160</v>
      </c>
      <c r="C25" s="116" t="s">
        <v>108</v>
      </c>
      <c r="D25" s="116" t="s">
        <v>151</v>
      </c>
      <c r="E25" s="116" t="s">
        <v>447</v>
      </c>
      <c r="F25" s="116" t="s">
        <v>161</v>
      </c>
      <c r="G25" s="236">
        <f>'13'!G69</f>
        <v>0.5</v>
      </c>
      <c r="H25" s="236">
        <f>'13'!H69</f>
        <v>2.29</v>
      </c>
    </row>
    <row r="26" spans="1:8" s="110" customFormat="1" ht="33.75" customHeight="1" x14ac:dyDescent="0.3">
      <c r="A26" s="181"/>
      <c r="B26" s="238" t="s">
        <v>506</v>
      </c>
      <c r="C26" s="116" t="s">
        <v>108</v>
      </c>
      <c r="D26" s="116" t="s">
        <v>151</v>
      </c>
      <c r="E26" s="116" t="s">
        <v>447</v>
      </c>
      <c r="F26" s="116" t="s">
        <v>507</v>
      </c>
      <c r="G26" s="236">
        <v>2</v>
      </c>
      <c r="H26" s="236">
        <f>'13'!H70</f>
        <v>2</v>
      </c>
    </row>
    <row r="27" spans="1:8" s="110" customFormat="1" ht="50.25" customHeight="1" x14ac:dyDescent="0.25">
      <c r="A27" s="137" t="s">
        <v>522</v>
      </c>
      <c r="B27" s="138" t="s">
        <v>272</v>
      </c>
      <c r="C27" s="240" t="s">
        <v>108</v>
      </c>
      <c r="D27" s="240" t="s">
        <v>44</v>
      </c>
      <c r="E27" s="240" t="s">
        <v>92</v>
      </c>
      <c r="F27" s="240" t="s">
        <v>45</v>
      </c>
      <c r="G27" s="253">
        <v>120.15</v>
      </c>
      <c r="H27" s="253">
        <v>0</v>
      </c>
    </row>
    <row r="28" spans="1:8" s="111" customFormat="1" ht="24" customHeight="1" x14ac:dyDescent="0.3">
      <c r="A28" s="137" t="s">
        <v>523</v>
      </c>
      <c r="B28" s="243" t="s">
        <v>271</v>
      </c>
      <c r="C28" s="240" t="s">
        <v>108</v>
      </c>
      <c r="D28" s="240" t="s">
        <v>162</v>
      </c>
      <c r="E28" s="240"/>
      <c r="F28" s="240"/>
      <c r="G28" s="233">
        <f>G29</f>
        <v>0</v>
      </c>
      <c r="H28" s="233">
        <f>H29</f>
        <v>3.21</v>
      </c>
    </row>
    <row r="29" spans="1:8" s="111" customFormat="1" ht="22.5" customHeight="1" x14ac:dyDescent="0.3">
      <c r="A29" s="181"/>
      <c r="B29" s="238" t="s">
        <v>113</v>
      </c>
      <c r="C29" s="116" t="s">
        <v>108</v>
      </c>
      <c r="D29" s="116" t="s">
        <v>162</v>
      </c>
      <c r="E29" s="116" t="s">
        <v>39</v>
      </c>
      <c r="F29" s="116"/>
      <c r="G29" s="236">
        <f>G30</f>
        <v>0</v>
      </c>
      <c r="H29" s="236">
        <f>H30</f>
        <v>3.21</v>
      </c>
    </row>
    <row r="30" spans="1:8" s="111" customFormat="1" ht="25.5" customHeight="1" x14ac:dyDescent="0.3">
      <c r="A30" s="181"/>
      <c r="B30" s="238" t="s">
        <v>163</v>
      </c>
      <c r="C30" s="116" t="s">
        <v>108</v>
      </c>
      <c r="D30" s="116" t="s">
        <v>162</v>
      </c>
      <c r="E30" s="116" t="s">
        <v>39</v>
      </c>
      <c r="F30" s="116" t="s">
        <v>164</v>
      </c>
      <c r="G30" s="236">
        <f>'13'!G78</f>
        <v>0</v>
      </c>
      <c r="H30" s="236">
        <f>'13'!H78</f>
        <v>3.21</v>
      </c>
    </row>
    <row r="31" spans="1:8" s="111" customFormat="1" ht="24" customHeight="1" x14ac:dyDescent="0.3">
      <c r="A31" s="137" t="s">
        <v>114</v>
      </c>
      <c r="B31" s="243" t="s">
        <v>166</v>
      </c>
      <c r="C31" s="240" t="s">
        <v>107</v>
      </c>
      <c r="D31" s="240"/>
      <c r="E31" s="240"/>
      <c r="F31" s="240"/>
      <c r="G31" s="244">
        <f>G32</f>
        <v>12.700000000000001</v>
      </c>
      <c r="H31" s="233">
        <f>H32</f>
        <v>122.7</v>
      </c>
    </row>
    <row r="32" spans="1:8" s="111" customFormat="1" ht="24.75" customHeight="1" x14ac:dyDescent="0.3">
      <c r="A32" s="137" t="s">
        <v>115</v>
      </c>
      <c r="B32" s="245" t="s">
        <v>300</v>
      </c>
      <c r="C32" s="240" t="s">
        <v>107</v>
      </c>
      <c r="D32" s="240" t="s">
        <v>167</v>
      </c>
      <c r="E32" s="240"/>
      <c r="F32" s="240"/>
      <c r="G32" s="244">
        <f>G33</f>
        <v>12.700000000000001</v>
      </c>
      <c r="H32" s="233">
        <f>H33</f>
        <v>122.7</v>
      </c>
    </row>
    <row r="33" spans="1:8" ht="38.25" customHeight="1" x14ac:dyDescent="0.3">
      <c r="A33" s="182"/>
      <c r="B33" s="157" t="s">
        <v>116</v>
      </c>
      <c r="C33" s="116" t="s">
        <v>107</v>
      </c>
      <c r="D33" s="116" t="s">
        <v>167</v>
      </c>
      <c r="E33" s="116" t="s">
        <v>443</v>
      </c>
      <c r="F33" s="116"/>
      <c r="G33" s="244">
        <f>G34+G38</f>
        <v>12.700000000000001</v>
      </c>
      <c r="H33" s="244">
        <f>'13'!H81</f>
        <v>122.7</v>
      </c>
    </row>
    <row r="34" spans="1:8" ht="51" customHeight="1" x14ac:dyDescent="0.2">
      <c r="A34" s="182"/>
      <c r="B34" s="237" t="s">
        <v>369</v>
      </c>
      <c r="C34" s="116" t="s">
        <v>107</v>
      </c>
      <c r="D34" s="116" t="s">
        <v>167</v>
      </c>
      <c r="E34" s="116" t="s">
        <v>443</v>
      </c>
      <c r="F34" s="116" t="s">
        <v>441</v>
      </c>
      <c r="G34" s="244">
        <f>G35+G36</f>
        <v>12.030000000000001</v>
      </c>
      <c r="H34" s="244">
        <f>H35+H36</f>
        <v>120.7</v>
      </c>
    </row>
    <row r="35" spans="1:8" ht="19.5" customHeight="1" x14ac:dyDescent="0.3">
      <c r="A35" s="182"/>
      <c r="B35" s="238" t="s">
        <v>131</v>
      </c>
      <c r="C35" s="116" t="s">
        <v>107</v>
      </c>
      <c r="D35" s="116" t="s">
        <v>167</v>
      </c>
      <c r="E35" s="116" t="s">
        <v>443</v>
      </c>
      <c r="F35" s="116" t="s">
        <v>150</v>
      </c>
      <c r="G35" s="244">
        <f>'13'!G83</f>
        <v>9.24</v>
      </c>
      <c r="H35" s="244">
        <f>'13'!H83</f>
        <v>92.7</v>
      </c>
    </row>
    <row r="36" spans="1:8" ht="46.5" customHeight="1" x14ac:dyDescent="0.2">
      <c r="A36" s="182"/>
      <c r="B36" s="237" t="s">
        <v>132</v>
      </c>
      <c r="C36" s="116" t="s">
        <v>107</v>
      </c>
      <c r="D36" s="116" t="s">
        <v>167</v>
      </c>
      <c r="E36" s="116" t="s">
        <v>443</v>
      </c>
      <c r="F36" s="116" t="s">
        <v>133</v>
      </c>
      <c r="G36" s="244">
        <f>'13'!G84</f>
        <v>2.79</v>
      </c>
      <c r="H36" s="244">
        <f>'13'!H84</f>
        <v>28</v>
      </c>
    </row>
    <row r="37" spans="1:8" ht="46.5" customHeight="1" x14ac:dyDescent="0.2">
      <c r="A37" s="182"/>
      <c r="B37" s="237"/>
      <c r="C37" s="116" t="s">
        <v>107</v>
      </c>
      <c r="D37" s="116" t="s">
        <v>167</v>
      </c>
      <c r="E37" s="116" t="s">
        <v>443</v>
      </c>
      <c r="F37" s="116" t="s">
        <v>367</v>
      </c>
      <c r="G37" s="244">
        <f>'13'!G85</f>
        <v>0.67</v>
      </c>
      <c r="H37" s="244">
        <f>'13'!H85</f>
        <v>2</v>
      </c>
    </row>
    <row r="38" spans="1:8" ht="30.75" customHeight="1" x14ac:dyDescent="0.3">
      <c r="A38" s="182"/>
      <c r="B38" s="238" t="s">
        <v>156</v>
      </c>
      <c r="C38" s="116" t="s">
        <v>107</v>
      </c>
      <c r="D38" s="116" t="s">
        <v>167</v>
      </c>
      <c r="E38" s="116" t="s">
        <v>443</v>
      </c>
      <c r="F38" s="116" t="s">
        <v>157</v>
      </c>
      <c r="G38" s="244">
        <f>'13'!G86</f>
        <v>0.67</v>
      </c>
      <c r="H38" s="244">
        <f>'13'!H86</f>
        <v>2</v>
      </c>
    </row>
    <row r="39" spans="1:8" ht="2.25" hidden="1" customHeight="1" x14ac:dyDescent="0.2">
      <c r="A39" s="183" t="s">
        <v>117</v>
      </c>
      <c r="B39" s="231" t="s">
        <v>276</v>
      </c>
      <c r="C39" s="232" t="s">
        <v>167</v>
      </c>
      <c r="D39" s="232"/>
      <c r="E39" s="240"/>
      <c r="F39" s="240"/>
      <c r="G39" s="233">
        <f t="shared" ref="G39:H40" si="0">G40</f>
        <v>0</v>
      </c>
      <c r="H39" s="233">
        <f t="shared" si="0"/>
        <v>6</v>
      </c>
    </row>
    <row r="40" spans="1:8" ht="24.75" customHeight="1" x14ac:dyDescent="0.2">
      <c r="A40" s="183" t="s">
        <v>118</v>
      </c>
      <c r="B40" s="231" t="s">
        <v>277</v>
      </c>
      <c r="C40" s="232" t="s">
        <v>167</v>
      </c>
      <c r="D40" s="232" t="s">
        <v>170</v>
      </c>
      <c r="E40" s="232"/>
      <c r="F40" s="232"/>
      <c r="G40" s="233">
        <f t="shared" si="0"/>
        <v>0</v>
      </c>
      <c r="H40" s="233">
        <f t="shared" si="0"/>
        <v>6</v>
      </c>
    </row>
    <row r="41" spans="1:8" ht="39" customHeight="1" x14ac:dyDescent="0.2">
      <c r="A41" s="182"/>
      <c r="B41" s="246" t="s">
        <v>55</v>
      </c>
      <c r="C41" s="108" t="s">
        <v>167</v>
      </c>
      <c r="D41" s="108" t="s">
        <v>170</v>
      </c>
      <c r="E41" s="116" t="s">
        <v>412</v>
      </c>
      <c r="F41" s="108"/>
      <c r="G41" s="244">
        <f>G43</f>
        <v>0</v>
      </c>
      <c r="H41" s="244">
        <f>H43</f>
        <v>6</v>
      </c>
    </row>
    <row r="42" spans="1:8" ht="39" customHeight="1" x14ac:dyDescent="0.2">
      <c r="A42" s="182"/>
      <c r="B42" s="246"/>
      <c r="C42" s="108" t="s">
        <v>167</v>
      </c>
      <c r="D42" s="108" t="s">
        <v>170</v>
      </c>
      <c r="E42" s="116" t="s">
        <v>411</v>
      </c>
      <c r="F42" s="108" t="s">
        <v>367</v>
      </c>
      <c r="G42" s="244">
        <f>'13'!G11</f>
        <v>0</v>
      </c>
      <c r="H42" s="244">
        <f>'13'!H11</f>
        <v>6</v>
      </c>
    </row>
    <row r="43" spans="1:8" ht="34.5" customHeight="1" x14ac:dyDescent="0.3">
      <c r="A43" s="182"/>
      <c r="B43" s="238" t="s">
        <v>570</v>
      </c>
      <c r="C43" s="108" t="s">
        <v>167</v>
      </c>
      <c r="D43" s="108" t="s">
        <v>170</v>
      </c>
      <c r="E43" s="116" t="s">
        <v>411</v>
      </c>
      <c r="F43" s="108" t="s">
        <v>157</v>
      </c>
      <c r="G43" s="244">
        <f>'13'!G12</f>
        <v>0</v>
      </c>
      <c r="H43" s="244">
        <f>'13'!H8</f>
        <v>6</v>
      </c>
    </row>
    <row r="44" spans="1:8" ht="39.75" customHeight="1" x14ac:dyDescent="0.2">
      <c r="A44" s="185" t="s">
        <v>119</v>
      </c>
      <c r="B44" s="231" t="s">
        <v>169</v>
      </c>
      <c r="C44" s="232" t="s">
        <v>151</v>
      </c>
      <c r="D44" s="108"/>
      <c r="E44" s="108"/>
      <c r="F44" s="108"/>
      <c r="G44" s="233">
        <f t="shared" ref="G44:H46" si="1">G45</f>
        <v>0</v>
      </c>
      <c r="H44" s="233">
        <f t="shared" si="1"/>
        <v>0</v>
      </c>
    </row>
    <row r="45" spans="1:8" ht="35.25" customHeight="1" x14ac:dyDescent="0.2">
      <c r="A45" s="185" t="s">
        <v>120</v>
      </c>
      <c r="B45" s="231" t="s">
        <v>263</v>
      </c>
      <c r="C45" s="232" t="s">
        <v>151</v>
      </c>
      <c r="D45" s="232" t="s">
        <v>278</v>
      </c>
      <c r="E45" s="232"/>
      <c r="F45" s="232"/>
      <c r="G45" s="233">
        <f t="shared" si="1"/>
        <v>0</v>
      </c>
      <c r="H45" s="233">
        <f t="shared" si="1"/>
        <v>0</v>
      </c>
    </row>
    <row r="46" spans="1:8" ht="11.25" customHeight="1" x14ac:dyDescent="0.2">
      <c r="A46" s="182"/>
      <c r="B46" s="301" t="s">
        <v>56</v>
      </c>
      <c r="C46" s="108" t="s">
        <v>151</v>
      </c>
      <c r="D46" s="108" t="s">
        <v>278</v>
      </c>
      <c r="E46" s="116" t="s">
        <v>410</v>
      </c>
      <c r="F46" s="108"/>
      <c r="G46" s="244">
        <f t="shared" si="1"/>
        <v>0</v>
      </c>
      <c r="H46" s="244">
        <f t="shared" si="1"/>
        <v>0</v>
      </c>
    </row>
    <row r="47" spans="1:8" ht="27.75" customHeight="1" x14ac:dyDescent="0.3">
      <c r="A47" s="182"/>
      <c r="B47" s="238" t="s">
        <v>156</v>
      </c>
      <c r="C47" s="247" t="s">
        <v>151</v>
      </c>
      <c r="D47" s="247" t="s">
        <v>278</v>
      </c>
      <c r="E47" s="116" t="s">
        <v>409</v>
      </c>
      <c r="F47" s="108" t="s">
        <v>157</v>
      </c>
      <c r="G47" s="244">
        <f>'13'!G16</f>
        <v>0</v>
      </c>
      <c r="H47" s="244">
        <f>'13'!H16</f>
        <v>0</v>
      </c>
    </row>
    <row r="48" spans="1:8" ht="43.5" customHeight="1" x14ac:dyDescent="0.3">
      <c r="A48" s="186" t="s">
        <v>121</v>
      </c>
      <c r="B48" s="245" t="s">
        <v>171</v>
      </c>
      <c r="C48" s="240" t="s">
        <v>172</v>
      </c>
      <c r="D48" s="240"/>
      <c r="E48" s="240"/>
      <c r="F48" s="240"/>
      <c r="G48" s="233">
        <f>G49+G52</f>
        <v>-21.9</v>
      </c>
      <c r="H48" s="233">
        <f>'13'!H17</f>
        <v>94.2</v>
      </c>
    </row>
    <row r="49" spans="1:8" ht="9.75" hidden="1" customHeight="1" x14ac:dyDescent="0.3">
      <c r="A49" s="186" t="s">
        <v>122</v>
      </c>
      <c r="B49" s="245" t="s">
        <v>259</v>
      </c>
      <c r="C49" s="240" t="s">
        <v>172</v>
      </c>
      <c r="D49" s="240" t="s">
        <v>107</v>
      </c>
      <c r="E49" s="240"/>
      <c r="F49" s="240"/>
      <c r="G49" s="233">
        <f>G50</f>
        <v>0</v>
      </c>
      <c r="H49" s="233">
        <f>H50</f>
        <v>0</v>
      </c>
    </row>
    <row r="50" spans="1:8" ht="39" hidden="1" customHeight="1" x14ac:dyDescent="0.3">
      <c r="A50" s="185"/>
      <c r="B50" s="157" t="s">
        <v>57</v>
      </c>
      <c r="C50" s="116" t="s">
        <v>172</v>
      </c>
      <c r="D50" s="116" t="s">
        <v>107</v>
      </c>
      <c r="E50" s="116" t="s">
        <v>408</v>
      </c>
      <c r="F50" s="116"/>
      <c r="G50" s="244">
        <f>G51</f>
        <v>0</v>
      </c>
      <c r="H50" s="244">
        <f>H51</f>
        <v>0</v>
      </c>
    </row>
    <row r="51" spans="1:8" ht="1.5" customHeight="1" x14ac:dyDescent="0.3">
      <c r="A51" s="185"/>
      <c r="B51" s="238" t="s">
        <v>156</v>
      </c>
      <c r="C51" s="116" t="s">
        <v>172</v>
      </c>
      <c r="D51" s="116" t="s">
        <v>107</v>
      </c>
      <c r="E51" s="116" t="s">
        <v>407</v>
      </c>
      <c r="F51" s="116" t="s">
        <v>157</v>
      </c>
      <c r="G51" s="244">
        <f>'13'!G20</f>
        <v>0</v>
      </c>
      <c r="H51" s="244">
        <f>'13'!H20</f>
        <v>0</v>
      </c>
    </row>
    <row r="52" spans="1:8" ht="58.5" customHeight="1" x14ac:dyDescent="0.3">
      <c r="A52" s="186" t="s">
        <v>122</v>
      </c>
      <c r="B52" s="245" t="s">
        <v>258</v>
      </c>
      <c r="C52" s="240" t="s">
        <v>172</v>
      </c>
      <c r="D52" s="240" t="s">
        <v>167</v>
      </c>
      <c r="E52" s="240"/>
      <c r="F52" s="240"/>
      <c r="G52" s="244">
        <f>G53</f>
        <v>-21.9</v>
      </c>
      <c r="H52" s="244">
        <f>H53</f>
        <v>94.2</v>
      </c>
    </row>
    <row r="53" spans="1:8" ht="54" customHeight="1" x14ac:dyDescent="0.3">
      <c r="A53" s="182"/>
      <c r="B53" s="157" t="s">
        <v>58</v>
      </c>
      <c r="C53" s="116" t="s">
        <v>172</v>
      </c>
      <c r="D53" s="116" t="s">
        <v>167</v>
      </c>
      <c r="E53" s="116" t="s">
        <v>134</v>
      </c>
      <c r="F53" s="116"/>
      <c r="G53" s="244">
        <f>G55</f>
        <v>-21.9</v>
      </c>
      <c r="H53" s="244">
        <f>H55</f>
        <v>94.2</v>
      </c>
    </row>
    <row r="54" spans="1:8" ht="54" customHeight="1" x14ac:dyDescent="0.3">
      <c r="A54" s="182"/>
      <c r="B54" s="157"/>
      <c r="C54" s="116" t="s">
        <v>172</v>
      </c>
      <c r="D54" s="116" t="s">
        <v>167</v>
      </c>
      <c r="E54" s="116" t="s">
        <v>135</v>
      </c>
      <c r="F54" s="116" t="s">
        <v>367</v>
      </c>
      <c r="G54" s="244">
        <f>'13'!G23</f>
        <v>-21.9</v>
      </c>
      <c r="H54" s="244">
        <f>'13'!H23</f>
        <v>94.2</v>
      </c>
    </row>
    <row r="55" spans="1:8" ht="72.75" customHeight="1" x14ac:dyDescent="0.3">
      <c r="A55" s="184"/>
      <c r="B55" s="238" t="s">
        <v>570</v>
      </c>
      <c r="C55" s="116" t="s">
        <v>172</v>
      </c>
      <c r="D55" s="116" t="s">
        <v>167</v>
      </c>
      <c r="E55" s="116" t="s">
        <v>135</v>
      </c>
      <c r="F55" s="116" t="s">
        <v>157</v>
      </c>
      <c r="G55" s="244">
        <f>'13'!G24</f>
        <v>-21.9</v>
      </c>
      <c r="H55" s="244">
        <f>'13'!H24</f>
        <v>94.2</v>
      </c>
    </row>
    <row r="56" spans="1:8" ht="25.5" customHeight="1" x14ac:dyDescent="0.3">
      <c r="A56" s="186" t="s">
        <v>123</v>
      </c>
      <c r="B56" s="245" t="s">
        <v>404</v>
      </c>
      <c r="C56" s="240" t="s">
        <v>173</v>
      </c>
      <c r="D56" s="240"/>
      <c r="E56" s="240"/>
      <c r="F56" s="240"/>
      <c r="G56" s="233">
        <f>G57</f>
        <v>99.26</v>
      </c>
      <c r="H56" s="233">
        <f>H57</f>
        <v>913.99</v>
      </c>
    </row>
    <row r="57" spans="1:8" ht="25.5" customHeight="1" x14ac:dyDescent="0.3">
      <c r="A57" s="186" t="s">
        <v>125</v>
      </c>
      <c r="B57" s="245" t="s">
        <v>250</v>
      </c>
      <c r="C57" s="240" t="s">
        <v>173</v>
      </c>
      <c r="D57" s="240" t="s">
        <v>108</v>
      </c>
      <c r="E57" s="240"/>
      <c r="F57" s="240"/>
      <c r="G57" s="233">
        <f>G58</f>
        <v>99.26</v>
      </c>
      <c r="H57" s="233">
        <f>H58</f>
        <v>913.99</v>
      </c>
    </row>
    <row r="58" spans="1:8" ht="73.5" customHeight="1" x14ac:dyDescent="0.3">
      <c r="A58" s="189"/>
      <c r="B58" s="157" t="s">
        <v>59</v>
      </c>
      <c r="C58" s="116" t="s">
        <v>173</v>
      </c>
      <c r="D58" s="116" t="s">
        <v>108</v>
      </c>
      <c r="E58" s="116" t="s">
        <v>370</v>
      </c>
      <c r="F58" s="116"/>
      <c r="G58" s="244">
        <f>G59+G65+G68</f>
        <v>99.26</v>
      </c>
      <c r="H58" s="244">
        <f>H59+H65+H68</f>
        <v>913.99</v>
      </c>
    </row>
    <row r="59" spans="1:8" ht="61.5" customHeight="1" x14ac:dyDescent="0.3">
      <c r="A59" s="189"/>
      <c r="B59" s="157" t="s">
        <v>60</v>
      </c>
      <c r="C59" s="116" t="s">
        <v>173</v>
      </c>
      <c r="D59" s="116" t="s">
        <v>108</v>
      </c>
      <c r="E59" s="116" t="s">
        <v>137</v>
      </c>
      <c r="F59" s="116"/>
      <c r="G59" s="244">
        <f>G61+G64</f>
        <v>33.22</v>
      </c>
      <c r="H59" s="244">
        <f>'13'!H28</f>
        <v>112.1</v>
      </c>
    </row>
    <row r="60" spans="1:8" ht="61.5" customHeight="1" x14ac:dyDescent="0.3">
      <c r="A60" s="189"/>
      <c r="B60" s="157"/>
      <c r="C60" s="116" t="s">
        <v>173</v>
      </c>
      <c r="D60" s="116" t="s">
        <v>108</v>
      </c>
      <c r="E60" s="116" t="s">
        <v>138</v>
      </c>
      <c r="F60" s="116" t="s">
        <v>367</v>
      </c>
      <c r="G60" s="244">
        <f>'13'!G29</f>
        <v>33.22</v>
      </c>
      <c r="H60" s="244">
        <f>'13'!H29</f>
        <v>102.1</v>
      </c>
    </row>
    <row r="61" spans="1:8" ht="36" customHeight="1" x14ac:dyDescent="0.3">
      <c r="A61" s="189"/>
      <c r="B61" s="157" t="s">
        <v>570</v>
      </c>
      <c r="C61" s="116" t="s">
        <v>173</v>
      </c>
      <c r="D61" s="116" t="s">
        <v>108</v>
      </c>
      <c r="E61" s="116" t="s">
        <v>138</v>
      </c>
      <c r="F61" s="116" t="s">
        <v>157</v>
      </c>
      <c r="G61" s="244">
        <f>'13'!G30</f>
        <v>33.22</v>
      </c>
      <c r="H61" s="244">
        <f>'13'!H30</f>
        <v>102.1</v>
      </c>
    </row>
    <row r="62" spans="1:8" ht="36" customHeight="1" x14ac:dyDescent="0.3">
      <c r="A62" s="189"/>
      <c r="B62" s="157"/>
      <c r="C62" s="116" t="s">
        <v>173</v>
      </c>
      <c r="D62" s="116" t="s">
        <v>108</v>
      </c>
      <c r="E62" s="116" t="s">
        <v>138</v>
      </c>
      <c r="F62" s="116" t="s">
        <v>573</v>
      </c>
      <c r="G62" s="244">
        <f>'13'!G31</f>
        <v>0</v>
      </c>
      <c r="H62" s="244">
        <f>'13'!H31</f>
        <v>10</v>
      </c>
    </row>
    <row r="63" spans="1:8" ht="36" customHeight="1" x14ac:dyDescent="0.3">
      <c r="A63" s="189"/>
      <c r="B63" s="157"/>
      <c r="C63" s="116" t="s">
        <v>173</v>
      </c>
      <c r="D63" s="116" t="s">
        <v>108</v>
      </c>
      <c r="E63" s="116" t="s">
        <v>138</v>
      </c>
      <c r="F63" s="116" t="s">
        <v>159</v>
      </c>
      <c r="G63" s="244">
        <f>'13'!G32</f>
        <v>0</v>
      </c>
      <c r="H63" s="244">
        <f>'13'!H32</f>
        <v>6</v>
      </c>
    </row>
    <row r="64" spans="1:8" ht="36.75" customHeight="1" x14ac:dyDescent="0.2">
      <c r="A64" s="189"/>
      <c r="B64" s="246" t="s">
        <v>160</v>
      </c>
      <c r="C64" s="116" t="s">
        <v>173</v>
      </c>
      <c r="D64" s="116" t="s">
        <v>108</v>
      </c>
      <c r="E64" s="116" t="s">
        <v>138</v>
      </c>
      <c r="F64" s="116" t="s">
        <v>507</v>
      </c>
      <c r="G64" s="244">
        <f>'13'!G33</f>
        <v>0</v>
      </c>
      <c r="H64" s="244">
        <f>'13'!H33</f>
        <v>4</v>
      </c>
    </row>
    <row r="65" spans="1:8" ht="87" customHeight="1" x14ac:dyDescent="0.3">
      <c r="A65" s="189"/>
      <c r="B65" s="248" t="s">
        <v>85</v>
      </c>
      <c r="C65" s="116" t="s">
        <v>173</v>
      </c>
      <c r="D65" s="116" t="s">
        <v>108</v>
      </c>
      <c r="E65" s="116" t="s">
        <v>446</v>
      </c>
      <c r="F65" s="116"/>
      <c r="G65" s="236">
        <f>G67</f>
        <v>66.040000000000006</v>
      </c>
      <c r="H65" s="236">
        <f>H67</f>
        <v>801.89</v>
      </c>
    </row>
    <row r="66" spans="1:8" ht="87" customHeight="1" x14ac:dyDescent="0.3">
      <c r="A66" s="189"/>
      <c r="B66" s="248"/>
      <c r="C66" s="108" t="s">
        <v>173</v>
      </c>
      <c r="D66" s="108" t="s">
        <v>108</v>
      </c>
      <c r="E66" s="116" t="s">
        <v>446</v>
      </c>
      <c r="F66" s="108" t="s">
        <v>371</v>
      </c>
      <c r="G66" s="244">
        <v>66.040000000000006</v>
      </c>
      <c r="H66" s="244">
        <f>'13'!H35</f>
        <v>801.89</v>
      </c>
    </row>
    <row r="67" spans="1:8" ht="46.5" customHeight="1" x14ac:dyDescent="0.2">
      <c r="A67" s="189"/>
      <c r="B67" s="246" t="s">
        <v>390</v>
      </c>
      <c r="C67" s="108" t="s">
        <v>173</v>
      </c>
      <c r="D67" s="108" t="s">
        <v>108</v>
      </c>
      <c r="E67" s="116" t="s">
        <v>446</v>
      </c>
      <c r="F67" s="108" t="s">
        <v>577</v>
      </c>
      <c r="G67" s="244">
        <v>66.040000000000006</v>
      </c>
      <c r="H67" s="244">
        <f>'13'!H36</f>
        <v>801.89</v>
      </c>
    </row>
    <row r="68" spans="1:8" ht="19.5" customHeight="1" x14ac:dyDescent="0.2">
      <c r="A68" s="189"/>
      <c r="B68" s="246" t="s">
        <v>140</v>
      </c>
      <c r="C68" s="116" t="s">
        <v>173</v>
      </c>
      <c r="D68" s="116" t="s">
        <v>108</v>
      </c>
      <c r="E68" s="116" t="s">
        <v>141</v>
      </c>
      <c r="F68" s="116" t="s">
        <v>367</v>
      </c>
      <c r="G68" s="244">
        <f>G69</f>
        <v>0</v>
      </c>
      <c r="H68" s="244">
        <f>H69</f>
        <v>0</v>
      </c>
    </row>
    <row r="69" spans="1:8" ht="30.75" customHeight="1" x14ac:dyDescent="0.3">
      <c r="A69" s="185"/>
      <c r="B69" s="157" t="s">
        <v>570</v>
      </c>
      <c r="C69" s="116" t="s">
        <v>173</v>
      </c>
      <c r="D69" s="116" t="s">
        <v>108</v>
      </c>
      <c r="E69" s="116" t="s">
        <v>142</v>
      </c>
      <c r="F69" s="116" t="s">
        <v>157</v>
      </c>
      <c r="G69" s="244">
        <f>'13'!G38</f>
        <v>0</v>
      </c>
      <c r="H69" s="244">
        <v>0</v>
      </c>
    </row>
    <row r="70" spans="1:8" ht="1.5" hidden="1" customHeight="1" x14ac:dyDescent="0.3">
      <c r="A70" s="185" t="s">
        <v>129</v>
      </c>
      <c r="B70" s="90" t="s">
        <v>5</v>
      </c>
      <c r="C70" s="240" t="s">
        <v>10</v>
      </c>
      <c r="D70" s="240"/>
      <c r="E70" s="240"/>
      <c r="F70" s="240"/>
      <c r="G70" s="233">
        <f t="shared" ref="G70:H72" si="2">G71</f>
        <v>0</v>
      </c>
      <c r="H70" s="233">
        <f t="shared" si="2"/>
        <v>0</v>
      </c>
    </row>
    <row r="71" spans="1:8" ht="18.75" hidden="1" customHeight="1" x14ac:dyDescent="0.3">
      <c r="A71" s="185" t="s">
        <v>130</v>
      </c>
      <c r="B71" s="90" t="s">
        <v>8</v>
      </c>
      <c r="C71" s="240" t="s">
        <v>10</v>
      </c>
      <c r="D71" s="240" t="s">
        <v>108</v>
      </c>
      <c r="E71" s="240"/>
      <c r="F71" s="240"/>
      <c r="G71" s="244">
        <f t="shared" si="2"/>
        <v>0</v>
      </c>
      <c r="H71" s="244">
        <f t="shared" si="2"/>
        <v>0</v>
      </c>
    </row>
    <row r="72" spans="1:8" ht="16.5" hidden="1" customHeight="1" x14ac:dyDescent="0.3">
      <c r="A72" s="320"/>
      <c r="B72" s="238" t="s">
        <v>147</v>
      </c>
      <c r="C72" s="116" t="s">
        <v>10</v>
      </c>
      <c r="D72" s="116" t="s">
        <v>108</v>
      </c>
      <c r="E72" s="116" t="s">
        <v>372</v>
      </c>
      <c r="F72" s="116"/>
      <c r="G72" s="244">
        <f t="shared" si="2"/>
        <v>0</v>
      </c>
      <c r="H72" s="244">
        <f t="shared" si="2"/>
        <v>0</v>
      </c>
    </row>
    <row r="73" spans="1:8" ht="16.5" hidden="1" customHeight="1" x14ac:dyDescent="0.3">
      <c r="A73" s="320"/>
      <c r="B73" s="238" t="s">
        <v>9</v>
      </c>
      <c r="C73" s="116" t="s">
        <v>10</v>
      </c>
      <c r="D73" s="116" t="s">
        <v>108</v>
      </c>
      <c r="E73" s="116" t="s">
        <v>7</v>
      </c>
      <c r="F73" s="116" t="s">
        <v>373</v>
      </c>
      <c r="G73" s="244">
        <f>'13'!G90</f>
        <v>0</v>
      </c>
      <c r="H73" s="244">
        <v>0</v>
      </c>
    </row>
    <row r="74" spans="1:8" ht="16.5" hidden="1" customHeight="1" x14ac:dyDescent="0.3">
      <c r="A74" s="320">
        <v>7</v>
      </c>
      <c r="B74" s="245" t="s">
        <v>5</v>
      </c>
      <c r="C74" s="240" t="s">
        <v>10</v>
      </c>
      <c r="D74" s="240"/>
      <c r="E74" s="240"/>
      <c r="F74" s="240"/>
      <c r="G74" s="233">
        <f>G76</f>
        <v>6</v>
      </c>
      <c r="H74" s="233">
        <f>H76</f>
        <v>0</v>
      </c>
    </row>
    <row r="75" spans="1:8" ht="16.5" hidden="1" customHeight="1" x14ac:dyDescent="0.2">
      <c r="A75" s="186" t="s">
        <v>130</v>
      </c>
      <c r="B75" s="317" t="s">
        <v>8</v>
      </c>
      <c r="C75" s="240" t="s">
        <v>10</v>
      </c>
      <c r="D75" s="240" t="s">
        <v>108</v>
      </c>
      <c r="E75" s="240"/>
      <c r="F75" s="240"/>
      <c r="G75" s="233">
        <f>G77</f>
        <v>6</v>
      </c>
      <c r="H75" s="233">
        <f>H77</f>
        <v>0</v>
      </c>
    </row>
    <row r="76" spans="1:8" ht="45" hidden="1" customHeight="1" x14ac:dyDescent="0.2">
      <c r="A76" s="187"/>
      <c r="B76" s="316" t="s">
        <v>46</v>
      </c>
      <c r="C76" s="116" t="s">
        <v>10</v>
      </c>
      <c r="D76" s="116" t="s">
        <v>108</v>
      </c>
      <c r="E76" s="116" t="s">
        <v>136</v>
      </c>
      <c r="F76" s="116"/>
      <c r="G76" s="244">
        <f>G77</f>
        <v>6</v>
      </c>
      <c r="H76" s="244">
        <f>H77</f>
        <v>0</v>
      </c>
    </row>
    <row r="77" spans="1:8" ht="16.5" hidden="1" customHeight="1" x14ac:dyDescent="0.2">
      <c r="A77" s="187"/>
      <c r="B77" s="316" t="s">
        <v>9</v>
      </c>
      <c r="C77" s="116" t="s">
        <v>10</v>
      </c>
      <c r="D77" s="116" t="s">
        <v>108</v>
      </c>
      <c r="E77" s="116" t="s">
        <v>7</v>
      </c>
      <c r="F77" s="116" t="s">
        <v>11</v>
      </c>
      <c r="G77" s="244">
        <v>6</v>
      </c>
      <c r="H77" s="244">
        <v>0</v>
      </c>
    </row>
    <row r="78" spans="1:8" ht="17.25" customHeight="1" x14ac:dyDescent="0.3">
      <c r="A78" s="185">
        <v>8</v>
      </c>
      <c r="B78" s="245" t="s">
        <v>124</v>
      </c>
      <c r="C78" s="240" t="s">
        <v>162</v>
      </c>
      <c r="D78" s="240"/>
      <c r="E78" s="240"/>
      <c r="F78" s="240"/>
      <c r="G78" s="233">
        <f>G79</f>
        <v>76.260000000000005</v>
      </c>
      <c r="H78" s="233">
        <f>H79</f>
        <v>1389.97</v>
      </c>
    </row>
    <row r="79" spans="1:8" ht="17.25" customHeight="1" x14ac:dyDescent="0.2">
      <c r="A79" s="185" t="s">
        <v>524</v>
      </c>
      <c r="B79" s="101" t="s">
        <v>356</v>
      </c>
      <c r="C79" s="240" t="s">
        <v>162</v>
      </c>
      <c r="D79" s="240" t="s">
        <v>172</v>
      </c>
      <c r="E79" s="240"/>
      <c r="F79" s="240"/>
      <c r="G79" s="244">
        <f>G80</f>
        <v>76.260000000000005</v>
      </c>
      <c r="H79" s="244">
        <f>H80</f>
        <v>1389.97</v>
      </c>
    </row>
    <row r="80" spans="1:8" ht="61.5" customHeight="1" x14ac:dyDescent="0.3">
      <c r="A80" s="184"/>
      <c r="B80" s="157" t="s">
        <v>86</v>
      </c>
      <c r="C80" s="116" t="s">
        <v>162</v>
      </c>
      <c r="D80" s="116" t="s">
        <v>172</v>
      </c>
      <c r="E80" s="116" t="s">
        <v>143</v>
      </c>
      <c r="F80" s="116"/>
      <c r="G80" s="244">
        <f>G81+G85</f>
        <v>76.260000000000005</v>
      </c>
      <c r="H80" s="244">
        <f>H81+H85</f>
        <v>1389.97</v>
      </c>
    </row>
    <row r="81" spans="1:8" ht="16.5" customHeight="1" x14ac:dyDescent="0.3">
      <c r="A81" s="184"/>
      <c r="B81" s="242" t="s">
        <v>368</v>
      </c>
      <c r="C81" s="108" t="s">
        <v>162</v>
      </c>
      <c r="D81" s="108" t="s">
        <v>172</v>
      </c>
      <c r="E81" s="116" t="s">
        <v>144</v>
      </c>
      <c r="F81" s="108" t="s">
        <v>441</v>
      </c>
      <c r="G81" s="244">
        <f>G82+G83</f>
        <v>72.31</v>
      </c>
      <c r="H81" s="244">
        <f>H82+H83</f>
        <v>1369.97</v>
      </c>
    </row>
    <row r="82" spans="1:8" ht="21.75" customHeight="1" x14ac:dyDescent="0.3">
      <c r="A82" s="184"/>
      <c r="B82" s="238" t="s">
        <v>131</v>
      </c>
      <c r="C82" s="108" t="s">
        <v>162</v>
      </c>
      <c r="D82" s="108" t="s">
        <v>172</v>
      </c>
      <c r="E82" s="116" t="s">
        <v>146</v>
      </c>
      <c r="F82" s="108" t="s">
        <v>150</v>
      </c>
      <c r="G82" s="244">
        <f>'13'!G47</f>
        <v>55.54</v>
      </c>
      <c r="H82" s="244">
        <f>'13'!H47</f>
        <v>1052.21</v>
      </c>
    </row>
    <row r="83" spans="1:8" ht="38.25" customHeight="1" x14ac:dyDescent="0.2">
      <c r="A83" s="184"/>
      <c r="B83" s="237" t="s">
        <v>132</v>
      </c>
      <c r="C83" s="116" t="s">
        <v>162</v>
      </c>
      <c r="D83" s="116" t="s">
        <v>172</v>
      </c>
      <c r="E83" s="116" t="s">
        <v>146</v>
      </c>
      <c r="F83" s="116" t="s">
        <v>133</v>
      </c>
      <c r="G83" s="244">
        <f>'13'!G48</f>
        <v>16.77</v>
      </c>
      <c r="H83" s="244">
        <f>'13'!H48</f>
        <v>317.76</v>
      </c>
    </row>
    <row r="84" spans="1:8" ht="38.25" customHeight="1" x14ac:dyDescent="0.2">
      <c r="A84" s="184"/>
      <c r="B84" s="237"/>
      <c r="C84" s="116" t="s">
        <v>162</v>
      </c>
      <c r="D84" s="116" t="s">
        <v>172</v>
      </c>
      <c r="E84" s="116" t="s">
        <v>145</v>
      </c>
      <c r="F84" s="116" t="s">
        <v>367</v>
      </c>
      <c r="G84" s="244">
        <f>'13'!G49</f>
        <v>3.95</v>
      </c>
      <c r="H84" s="244">
        <f>'13'!H49</f>
        <v>20</v>
      </c>
    </row>
    <row r="85" spans="1:8" ht="33" customHeight="1" x14ac:dyDescent="0.3">
      <c r="A85" s="184"/>
      <c r="B85" s="157" t="s">
        <v>570</v>
      </c>
      <c r="C85" s="116" t="s">
        <v>162</v>
      </c>
      <c r="D85" s="116" t="s">
        <v>172</v>
      </c>
      <c r="E85" s="116" t="s">
        <v>145</v>
      </c>
      <c r="F85" s="116" t="s">
        <v>157</v>
      </c>
      <c r="G85" s="244">
        <f>'13'!G50</f>
        <v>3.95</v>
      </c>
      <c r="H85" s="244">
        <f>'13'!H50</f>
        <v>20</v>
      </c>
    </row>
    <row r="86" spans="1:8" ht="44.25" customHeight="1" x14ac:dyDescent="0.3">
      <c r="A86" s="184"/>
      <c r="B86" s="157" t="s">
        <v>126</v>
      </c>
      <c r="C86" s="116" t="s">
        <v>175</v>
      </c>
      <c r="D86" s="116" t="s">
        <v>175</v>
      </c>
      <c r="E86" s="116" t="s">
        <v>127</v>
      </c>
      <c r="F86" s="116" t="s">
        <v>128</v>
      </c>
      <c r="G86" s="244">
        <f>'13'!G91</f>
        <v>-68.540000000000006</v>
      </c>
      <c r="H86" s="244">
        <f>'13'!H91</f>
        <v>0</v>
      </c>
    </row>
    <row r="87" spans="1:8" ht="22.5" customHeight="1" x14ac:dyDescent="0.2">
      <c r="A87" s="188"/>
      <c r="B87" s="366" t="s">
        <v>242</v>
      </c>
      <c r="C87" s="367"/>
      <c r="D87" s="367"/>
      <c r="E87" s="367"/>
      <c r="F87" s="368"/>
      <c r="G87" s="233">
        <f>G7+G31+G39+G44+G48+G56+G74+G78+G86</f>
        <v>344.34</v>
      </c>
      <c r="H87" s="233">
        <f>'13'!H92</f>
        <v>4301.21</v>
      </c>
    </row>
    <row r="88" spans="1:8" ht="22.5" customHeight="1" x14ac:dyDescent="0.2">
      <c r="B88" s="250"/>
      <c r="C88" s="251"/>
      <c r="D88" s="251"/>
      <c r="E88" s="251"/>
      <c r="F88" s="251"/>
      <c r="G88" s="251"/>
      <c r="H88" s="251"/>
    </row>
    <row r="89" spans="1:8" ht="22.5" customHeight="1" x14ac:dyDescent="0.2"/>
    <row r="90" spans="1:8" ht="36" customHeight="1" x14ac:dyDescent="0.2"/>
    <row r="91" spans="1:8" ht="26.25" customHeight="1" x14ac:dyDescent="0.2"/>
    <row r="92" spans="1:8" ht="20.25" customHeight="1" x14ac:dyDescent="0.2"/>
    <row r="93" spans="1:8" ht="16.5" customHeight="1" x14ac:dyDescent="0.2"/>
    <row r="94" spans="1:8" ht="21.75" customHeight="1" x14ac:dyDescent="0.2"/>
    <row r="95" spans="1:8" ht="19.5" customHeight="1" x14ac:dyDescent="0.2"/>
    <row r="96" spans="1:8" ht="21.75" customHeight="1" x14ac:dyDescent="0.2"/>
    <row r="97" ht="23.25" customHeight="1" x14ac:dyDescent="0.2"/>
    <row r="98" ht="44.25" customHeight="1" x14ac:dyDescent="0.2"/>
    <row r="100" ht="35.25" customHeight="1" x14ac:dyDescent="0.2"/>
    <row r="104" ht="21.75" customHeight="1" x14ac:dyDescent="0.2"/>
    <row r="105" ht="22.5" customHeight="1" x14ac:dyDescent="0.2"/>
  </sheetData>
  <mergeCells count="4">
    <mergeCell ref="F1:H1"/>
    <mergeCell ref="A3:H3"/>
    <mergeCell ref="F4:H4"/>
    <mergeCell ref="B87:F87"/>
  </mergeCells>
  <phoneticPr fontId="3" type="noConversion"/>
  <pageMargins left="0.27559055118110237" right="0.19685039370078741" top="0.55118110236220474" bottom="0.39370078740157483" header="0.31496062992125984" footer="0.39370078740157483"/>
  <pageSetup paperSize="9" scale="49" orientation="portrait" r:id="rId1"/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'10'!Область_печати</vt:lpstr>
      <vt:lpstr>'13'!Область_печати</vt:lpstr>
      <vt:lpstr>'14'!Область_печати</vt:lpstr>
      <vt:lpstr>'4'!Область_печати</vt:lpstr>
      <vt:lpstr>'5'!Область_печати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Черный Ануй</cp:lastModifiedBy>
  <cp:lastPrinted>2018-12-07T02:46:24Z</cp:lastPrinted>
  <dcterms:created xsi:type="dcterms:W3CDTF">2007-09-12T09:25:25Z</dcterms:created>
  <dcterms:modified xsi:type="dcterms:W3CDTF">2018-12-10T13:01:30Z</dcterms:modified>
</cp:coreProperties>
</file>